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trlProps/ctrlProp1.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ctrlProps/ctrlProp2.xml" ContentType="application/vnd.ms-excel.controlproperties+xml"/>
  <Override PartName="/xl/comments12.xml" ContentType="application/vnd.openxmlformats-officedocument.spreadsheetml.comments+xml"/>
  <Override PartName="/xl/drawings/drawing18.xml" ContentType="application/vnd.openxmlformats-officedocument.drawing+xml"/>
  <Override PartName="/xl/comments13.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3.xml" ContentType="application/vnd.ms-excel.controlproperties+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karla.torres\Documents\"/>
    </mc:Choice>
  </mc:AlternateContent>
  <bookViews>
    <workbookView xWindow="0" yWindow="0" windowWidth="28800" windowHeight="10635" firstSheet="1" activeTab="4"/>
  </bookViews>
  <sheets>
    <sheet name="INICIO" sheetId="17" state="hidden" r:id="rId1"/>
    <sheet name="INICIO." sheetId="22" r:id="rId2"/>
    <sheet name="Hoja1" sheetId="26" state="hidden" r:id="rId3"/>
    <sheet name="INSTRUCCIONES DE LLENADO" sheetId="23" state="hidden" r:id="rId4"/>
    <sheet name="INSTRUCCIONES DE LLENADO-" sheetId="28" r:id="rId5"/>
    <sheet name="DATOS DEL SOLICITANTE" sheetId="19" r:id="rId6"/>
    <sheet name="DEF_DAT_SOL" sheetId="24" state="hidden" r:id="rId7"/>
    <sheet name="DATOS DEL PROYECTO I" sheetId="1" r:id="rId8"/>
    <sheet name="DATOS DEL PROYECTO II" sheetId="4" r:id="rId9"/>
    <sheet name="DATOS DEL PROYECTO III" sheetId="5" r:id="rId10"/>
    <sheet name="DEMANDA I" sheetId="15" r:id="rId11"/>
    <sheet name="DEMANDA II" sheetId="2" r:id="rId12"/>
    <sheet name="OFERTA I" sheetId="3" r:id="rId13"/>
    <sheet name="OFERTA II" sheetId="6" r:id="rId14"/>
    <sheet name="OFERTA III" sheetId="7" r:id="rId15"/>
    <sheet name="Recursos" sheetId="16" state="hidden" r:id="rId16"/>
    <sheet name="INVERSIÓN" sheetId="8" r:id="rId17"/>
    <sheet name="FINANCIAMIENTO" sheetId="9" state="hidden" r:id="rId18"/>
    <sheet name="COSTOS I" sheetId="10" r:id="rId19"/>
    <sheet name="COSTOS II" sheetId="14" r:id="rId20"/>
    <sheet name="COSTOS III" sheetId="11" r:id="rId21"/>
    <sheet name="BENEFICIOS I" sheetId="12" r:id="rId22"/>
    <sheet name="BENEFICIOS II" sheetId="25" state="hidden" r:id="rId23"/>
    <sheet name="INFORMACIÓN ADICIONAL" sheetId="20" r:id="rId24"/>
    <sheet name="PORTADA" sheetId="18" r:id="rId25"/>
    <sheet name="EVALUACIÓN" sheetId="13" state="veryHidden" r:id="rId26"/>
  </sheets>
  <definedNames>
    <definedName name="_xlnm._FilterDatabase" localSheetId="6" hidden="1">DEF_DAT_SOL!$B$2:$J$2</definedName>
  </definedNames>
  <calcPr calcId="152511"/>
</workbook>
</file>

<file path=xl/calcChain.xml><?xml version="1.0" encoding="utf-8"?>
<calcChain xmlns="http://schemas.openxmlformats.org/spreadsheetml/2006/main">
  <c r="N19" i="15" l="1"/>
  <c r="K24" i="15"/>
  <c r="D19" i="18" l="1"/>
  <c r="N24" i="1"/>
  <c r="L19" i="19"/>
  <c r="D11" i="18" s="1"/>
  <c r="F45" i="13" l="1"/>
  <c r="M35" i="7" l="1"/>
  <c r="Q49" i="7"/>
  <c r="Q48" i="7"/>
  <c r="Q47" i="7"/>
  <c r="Q46" i="7"/>
  <c r="Q45" i="7"/>
  <c r="Q44" i="7"/>
  <c r="Q43" i="7"/>
  <c r="Q42" i="7"/>
  <c r="Q41" i="7"/>
  <c r="Q40" i="7"/>
  <c r="Q39" i="7"/>
  <c r="Q38" i="7"/>
  <c r="Q37" i="7"/>
  <c r="Q36" i="7"/>
  <c r="Q35" i="7"/>
  <c r="P49" i="7"/>
  <c r="P48" i="7"/>
  <c r="P47" i="7"/>
  <c r="P46" i="7"/>
  <c r="P45" i="7"/>
  <c r="P44" i="7"/>
  <c r="P43" i="7"/>
  <c r="P42" i="7"/>
  <c r="P41" i="7"/>
  <c r="P40" i="7"/>
  <c r="P38" i="7"/>
  <c r="P39" i="7"/>
  <c r="P37" i="7"/>
  <c r="P36" i="7"/>
  <c r="P35" i="7"/>
  <c r="N35" i="7"/>
  <c r="M49" i="7"/>
  <c r="M48" i="7"/>
  <c r="M47" i="7"/>
  <c r="M46" i="7"/>
  <c r="M45" i="7"/>
  <c r="M44" i="7"/>
  <c r="M43" i="7"/>
  <c r="M42" i="7"/>
  <c r="M41" i="7"/>
  <c r="M40" i="7"/>
  <c r="M39" i="7"/>
  <c r="M38" i="7"/>
  <c r="M37" i="7"/>
  <c r="M36" i="7"/>
  <c r="M56" i="12" l="1"/>
  <c r="S33" i="1" l="1"/>
  <c r="D23" i="18" s="1"/>
  <c r="S29" i="1"/>
  <c r="D21" i="18" s="1"/>
  <c r="J22" i="14" l="1"/>
  <c r="J20" i="14"/>
  <c r="I20" i="14"/>
  <c r="J77" i="10"/>
  <c r="V35" i="7"/>
  <c r="X39" i="7"/>
  <c r="Y39" i="7" s="1"/>
  <c r="Z39" i="7" s="1"/>
  <c r="AA39" i="7" s="1"/>
  <c r="AB39" i="7" s="1"/>
  <c r="AC39" i="7" s="1"/>
  <c r="AD39" i="7" s="1"/>
  <c r="AE39" i="7" s="1"/>
  <c r="AF39" i="7" s="1"/>
  <c r="X45" i="7"/>
  <c r="Y45" i="7" s="1"/>
  <c r="Z45" i="7" s="1"/>
  <c r="AA45" i="7" s="1"/>
  <c r="AB45" i="7" s="1"/>
  <c r="AC45" i="7" s="1"/>
  <c r="AD45" i="7" s="1"/>
  <c r="AE45" i="7" s="1"/>
  <c r="AF45" i="7" s="1"/>
  <c r="X46" i="7"/>
  <c r="Y46" i="7"/>
  <c r="Z46" i="7" s="1"/>
  <c r="AA46" i="7"/>
  <c r="AB46" i="7" s="1"/>
  <c r="AC46" i="7" s="1"/>
  <c r="AD46" i="7" s="1"/>
  <c r="AE46" i="7" s="1"/>
  <c r="AF46" i="7" s="1"/>
  <c r="X50" i="7"/>
  <c r="Y50" i="7"/>
  <c r="Z50" i="7" s="1"/>
  <c r="AA50" i="7"/>
  <c r="AB50" i="7"/>
  <c r="AC50" i="7" s="1"/>
  <c r="AD50" i="7" s="1"/>
  <c r="AE50" i="7" s="1"/>
  <c r="AF50" i="7" s="1"/>
  <c r="X51" i="7"/>
  <c r="Y51" i="7" s="1"/>
  <c r="Z51" i="7" s="1"/>
  <c r="AA51" i="7" s="1"/>
  <c r="AB51" i="7" s="1"/>
  <c r="AC51" i="7" s="1"/>
  <c r="AD51" i="7" s="1"/>
  <c r="AE51" i="7" s="1"/>
  <c r="AF51" i="7" s="1"/>
  <c r="X52" i="7"/>
  <c r="Y52" i="7"/>
  <c r="Z52" i="7" s="1"/>
  <c r="AA52" i="7" s="1"/>
  <c r="AB52" i="7" s="1"/>
  <c r="AC52" i="7" s="1"/>
  <c r="AD52" i="7"/>
  <c r="AE52" i="7" s="1"/>
  <c r="AF52" i="7" s="1"/>
  <c r="X53" i="7"/>
  <c r="Y53" i="7"/>
  <c r="Z53" i="7"/>
  <c r="AA53" i="7" s="1"/>
  <c r="AB53" i="7" s="1"/>
  <c r="AC53" i="7" s="1"/>
  <c r="AD53" i="7" s="1"/>
  <c r="AE53" i="7" s="1"/>
  <c r="AF53" i="7"/>
  <c r="X54" i="7"/>
  <c r="Y54" i="7"/>
  <c r="Z54" i="7" s="1"/>
  <c r="AA54" i="7"/>
  <c r="AB54" i="7"/>
  <c r="AC54" i="7" s="1"/>
  <c r="AD54" i="7" s="1"/>
  <c r="AE54" i="7" s="1"/>
  <c r="AF54" i="7" s="1"/>
  <c r="X55" i="7"/>
  <c r="Y55" i="7" s="1"/>
  <c r="Z55" i="7" s="1"/>
  <c r="AA55" i="7" s="1"/>
  <c r="AB55" i="7" s="1"/>
  <c r="AC55" i="7" s="1"/>
  <c r="AD55" i="7"/>
  <c r="AE55" i="7" s="1"/>
  <c r="AF55" i="7" s="1"/>
  <c r="X56" i="7"/>
  <c r="Y56" i="7"/>
  <c r="Z56" i="7" s="1"/>
  <c r="AA56" i="7" s="1"/>
  <c r="AB56" i="7" s="1"/>
  <c r="AC56" i="7" s="1"/>
  <c r="AD56" i="7" s="1"/>
  <c r="AE56" i="7" s="1"/>
  <c r="AF56" i="7" s="1"/>
  <c r="X57" i="7"/>
  <c r="Y57" i="7"/>
  <c r="Z57" i="7"/>
  <c r="AA57" i="7" s="1"/>
  <c r="AB57" i="7" s="1"/>
  <c r="AC57" i="7" s="1"/>
  <c r="AD57" i="7" s="1"/>
  <c r="AE57" i="7" s="1"/>
  <c r="AF57" i="7" s="1"/>
  <c r="X58" i="7"/>
  <c r="Y58" i="7"/>
  <c r="Z58" i="7" s="1"/>
  <c r="AA58" i="7"/>
  <c r="AB58" i="7"/>
  <c r="AC58" i="7" s="1"/>
  <c r="AD58" i="7" s="1"/>
  <c r="AE58" i="7" s="1"/>
  <c r="AF58" i="7" s="1"/>
  <c r="X59" i="7"/>
  <c r="Y59" i="7" s="1"/>
  <c r="Z59" i="7" s="1"/>
  <c r="AA59" i="7" s="1"/>
  <c r="AB59" i="7" s="1"/>
  <c r="AC59" i="7" s="1"/>
  <c r="AD59" i="7"/>
  <c r="AE59" i="7" s="1"/>
  <c r="AF59" i="7" s="1"/>
  <c r="X60" i="7"/>
  <c r="Y60" i="7"/>
  <c r="Z60" i="7" s="1"/>
  <c r="AA60" i="7" s="1"/>
  <c r="AB60" i="7" s="1"/>
  <c r="AC60" i="7" s="1"/>
  <c r="AD60" i="7"/>
  <c r="AE60" i="7" s="1"/>
  <c r="AF60" i="7" s="1"/>
  <c r="X61" i="7"/>
  <c r="Y61" i="7"/>
  <c r="Z61" i="7"/>
  <c r="AA61" i="7" s="1"/>
  <c r="AB61" i="7" s="1"/>
  <c r="AC61" i="7" s="1"/>
  <c r="AD61" i="7" s="1"/>
  <c r="AE61" i="7" s="1"/>
  <c r="AF61" i="7"/>
  <c r="X62" i="7"/>
  <c r="Y62" i="7"/>
  <c r="Z62" i="7" s="1"/>
  <c r="AA62" i="7"/>
  <c r="AB62" i="7"/>
  <c r="AC62" i="7" s="1"/>
  <c r="AD62" i="7" s="1"/>
  <c r="AE62" i="7" s="1"/>
  <c r="AF62" i="7" s="1"/>
  <c r="X63" i="7"/>
  <c r="Y63" i="7" s="1"/>
  <c r="Z63" i="7" s="1"/>
  <c r="AA63" i="7" s="1"/>
  <c r="AB63" i="7" s="1"/>
  <c r="AC63" i="7" s="1"/>
  <c r="AD63" i="7"/>
  <c r="AE63" i="7" s="1"/>
  <c r="AF63" i="7" s="1"/>
  <c r="X64" i="7"/>
  <c r="Y64" i="7"/>
  <c r="Z64" i="7" s="1"/>
  <c r="AA64" i="7" s="1"/>
  <c r="AB64" i="7" s="1"/>
  <c r="AC64" i="7" s="1"/>
  <c r="AD64" i="7"/>
  <c r="AE64" i="7" s="1"/>
  <c r="AF64" i="7" s="1"/>
  <c r="X65" i="7"/>
  <c r="Y65" i="7"/>
  <c r="Z65" i="7"/>
  <c r="AA65" i="7" s="1"/>
  <c r="AB65" i="7" s="1"/>
  <c r="AC65" i="7" s="1"/>
  <c r="AD65" i="7" s="1"/>
  <c r="AE65" i="7" s="1"/>
  <c r="AF65" i="7"/>
  <c r="X66" i="7"/>
  <c r="Y66" i="7"/>
  <c r="Z66" i="7" s="1"/>
  <c r="AA66" i="7"/>
  <c r="AB66" i="7"/>
  <c r="AC66" i="7" s="1"/>
  <c r="AD66" i="7" s="1"/>
  <c r="AE66" i="7" s="1"/>
  <c r="AF66" i="7" s="1"/>
  <c r="X67" i="7"/>
  <c r="Y67" i="7" s="1"/>
  <c r="Z67" i="7" s="1"/>
  <c r="AA67" i="7" s="1"/>
  <c r="AB67" i="7" s="1"/>
  <c r="AC67" i="7" s="1"/>
  <c r="AD67" i="7" s="1"/>
  <c r="AE67" i="7" s="1"/>
  <c r="AF67" i="7" s="1"/>
  <c r="X68" i="7"/>
  <c r="Y68" i="7"/>
  <c r="Z68" i="7" s="1"/>
  <c r="AA68" i="7" s="1"/>
  <c r="AB68" i="7" s="1"/>
  <c r="AC68" i="7" s="1"/>
  <c r="AD68" i="7"/>
  <c r="AE68" i="7" s="1"/>
  <c r="AF68" i="7" s="1"/>
  <c r="X69" i="7"/>
  <c r="Y69" i="7"/>
  <c r="Z69" i="7"/>
  <c r="AA69" i="7" s="1"/>
  <c r="AB69" i="7" s="1"/>
  <c r="AC69" i="7" s="1"/>
  <c r="AD69" i="7" s="1"/>
  <c r="AE69" i="7" s="1"/>
  <c r="AF69" i="7"/>
  <c r="X70" i="7"/>
  <c r="Y70" i="7"/>
  <c r="Z70" i="7" s="1"/>
  <c r="AA70" i="7"/>
  <c r="AB70" i="7"/>
  <c r="AC70" i="7" s="1"/>
  <c r="AD70" i="7" s="1"/>
  <c r="AE70" i="7" s="1"/>
  <c r="AF70" i="7" s="1"/>
  <c r="X71" i="7"/>
  <c r="Y71" i="7" s="1"/>
  <c r="Z71" i="7" s="1"/>
  <c r="AA71" i="7" s="1"/>
  <c r="AB71" i="7" s="1"/>
  <c r="AC71" i="7" s="1"/>
  <c r="AD71" i="7"/>
  <c r="AE71" i="7" s="1"/>
  <c r="AF71" i="7" s="1"/>
  <c r="X72" i="7"/>
  <c r="Y72" i="7"/>
  <c r="Z72" i="7" s="1"/>
  <c r="AA72" i="7" s="1"/>
  <c r="AB72" i="7" s="1"/>
  <c r="AC72" i="7" s="1"/>
  <c r="AD72" i="7" s="1"/>
  <c r="AE72" i="7" s="1"/>
  <c r="AF72" i="7" s="1"/>
  <c r="X73" i="7"/>
  <c r="Y73" i="7"/>
  <c r="Z73" i="7"/>
  <c r="AA73" i="7" s="1"/>
  <c r="AB73" i="7" s="1"/>
  <c r="AC73" i="7" s="1"/>
  <c r="AD73" i="7" s="1"/>
  <c r="AE73" i="7" s="1"/>
  <c r="AF73" i="7" s="1"/>
  <c r="X74" i="7"/>
  <c r="Y74" i="7"/>
  <c r="Z74" i="7" s="1"/>
  <c r="AA74" i="7"/>
  <c r="AB74" i="7"/>
  <c r="AC74" i="7" s="1"/>
  <c r="AD74" i="7" s="1"/>
  <c r="AE74" i="7" s="1"/>
  <c r="AF74" i="7" s="1"/>
  <c r="X75" i="7"/>
  <c r="Y75" i="7" s="1"/>
  <c r="Z75" i="7" s="1"/>
  <c r="AA75" i="7" s="1"/>
  <c r="AB75" i="7" s="1"/>
  <c r="AC75" i="7" s="1"/>
  <c r="AD75" i="7"/>
  <c r="AE75" i="7" s="1"/>
  <c r="AF75" i="7" s="1"/>
  <c r="X76" i="7"/>
  <c r="Y76" i="7"/>
  <c r="Z76" i="7" s="1"/>
  <c r="AA76" i="7" s="1"/>
  <c r="AB76" i="7" s="1"/>
  <c r="AC76" i="7" s="1"/>
  <c r="AD76" i="7"/>
  <c r="AE76" i="7" s="1"/>
  <c r="AF76" i="7" s="1"/>
  <c r="X77" i="7"/>
  <c r="Y77" i="7"/>
  <c r="Z77" i="7"/>
  <c r="AA77" i="7" s="1"/>
  <c r="AB77" i="7" s="1"/>
  <c r="AC77" i="7" s="1"/>
  <c r="AD77" i="7" s="1"/>
  <c r="AE77" i="7" s="1"/>
  <c r="AF77" i="7"/>
  <c r="X78" i="7"/>
  <c r="Y78" i="7"/>
  <c r="Z78" i="7" s="1"/>
  <c r="AA78" i="7"/>
  <c r="AB78" i="7"/>
  <c r="AC78" i="7" s="1"/>
  <c r="AD78" i="7" s="1"/>
  <c r="AE78" i="7" s="1"/>
  <c r="AF78" i="7" s="1"/>
  <c r="X79" i="7"/>
  <c r="Y79" i="7" s="1"/>
  <c r="Z79" i="7" s="1"/>
  <c r="AA79" i="7" s="1"/>
  <c r="AB79" i="7" s="1"/>
  <c r="AC79" i="7" s="1"/>
  <c r="AD79" i="7"/>
  <c r="AE79" i="7" s="1"/>
  <c r="AF79" i="7" s="1"/>
  <c r="X80" i="7"/>
  <c r="Y80" i="7"/>
  <c r="Z80" i="7" s="1"/>
  <c r="AA80" i="7" s="1"/>
  <c r="AB80" i="7" s="1"/>
  <c r="AC80" i="7" s="1"/>
  <c r="AD80" i="7"/>
  <c r="AE80" i="7" s="1"/>
  <c r="AF80" i="7" s="1"/>
  <c r="X81" i="7"/>
  <c r="Y81" i="7"/>
  <c r="Z81" i="7"/>
  <c r="AA81" i="7" s="1"/>
  <c r="AB81" i="7" s="1"/>
  <c r="AC81" i="7" s="1"/>
  <c r="AD81" i="7" s="1"/>
  <c r="AE81" i="7"/>
  <c r="AF81" i="7" s="1"/>
  <c r="W37" i="7"/>
  <c r="W38" i="7"/>
  <c r="W39" i="7"/>
  <c r="W40" i="7"/>
  <c r="X40" i="7" s="1"/>
  <c r="Y40" i="7" s="1"/>
  <c r="Z40" i="7" s="1"/>
  <c r="AA40" i="7" s="1"/>
  <c r="AB40" i="7" s="1"/>
  <c r="AC40" i="7" s="1"/>
  <c r="AD40" i="7" s="1"/>
  <c r="AE40" i="7" s="1"/>
  <c r="AF40" i="7" s="1"/>
  <c r="W41" i="7"/>
  <c r="X41" i="7" s="1"/>
  <c r="Y41" i="7" s="1"/>
  <c r="Z41" i="7" s="1"/>
  <c r="AA41" i="7" s="1"/>
  <c r="AB41" i="7" s="1"/>
  <c r="AC41" i="7" s="1"/>
  <c r="AD41" i="7" s="1"/>
  <c r="AE41" i="7" s="1"/>
  <c r="AF41" i="7" s="1"/>
  <c r="W42" i="7"/>
  <c r="X42" i="7" s="1"/>
  <c r="Y42" i="7" s="1"/>
  <c r="Z42" i="7" s="1"/>
  <c r="AA42" i="7" s="1"/>
  <c r="AB42" i="7" s="1"/>
  <c r="AC42" i="7" s="1"/>
  <c r="AD42" i="7" s="1"/>
  <c r="AE42" i="7" s="1"/>
  <c r="AF42" i="7" s="1"/>
  <c r="W43" i="7"/>
  <c r="X43" i="7" s="1"/>
  <c r="Y43" i="7" s="1"/>
  <c r="Z43" i="7" s="1"/>
  <c r="AA43" i="7" s="1"/>
  <c r="AB43" i="7" s="1"/>
  <c r="AC43" i="7" s="1"/>
  <c r="AD43" i="7" s="1"/>
  <c r="AE43" i="7" s="1"/>
  <c r="AF43" i="7" s="1"/>
  <c r="W44" i="7"/>
  <c r="X44" i="7" s="1"/>
  <c r="Y44" i="7" s="1"/>
  <c r="Z44" i="7" s="1"/>
  <c r="AA44" i="7" s="1"/>
  <c r="AB44" i="7" s="1"/>
  <c r="AC44" i="7" s="1"/>
  <c r="AD44" i="7" s="1"/>
  <c r="AE44" i="7" s="1"/>
  <c r="AF44" i="7" s="1"/>
  <c r="W45" i="7"/>
  <c r="W46" i="7"/>
  <c r="W47" i="7"/>
  <c r="X47" i="7" s="1"/>
  <c r="Y47" i="7" s="1"/>
  <c r="Z47" i="7" s="1"/>
  <c r="AA47" i="7" s="1"/>
  <c r="AB47" i="7" s="1"/>
  <c r="AC47" i="7" s="1"/>
  <c r="AD47" i="7" s="1"/>
  <c r="AE47" i="7" s="1"/>
  <c r="AF47" i="7" s="1"/>
  <c r="W48" i="7"/>
  <c r="X48" i="7" s="1"/>
  <c r="Y48" i="7" s="1"/>
  <c r="Z48" i="7" s="1"/>
  <c r="AA48" i="7" s="1"/>
  <c r="AB48" i="7" s="1"/>
  <c r="AC48" i="7" s="1"/>
  <c r="AD48" i="7" s="1"/>
  <c r="AE48" i="7" s="1"/>
  <c r="AF48" i="7" s="1"/>
  <c r="W49" i="7"/>
  <c r="X49" i="7" s="1"/>
  <c r="Y49" i="7" s="1"/>
  <c r="Z49" i="7" s="1"/>
  <c r="AA49" i="7" s="1"/>
  <c r="AB49" i="7" s="1"/>
  <c r="AC49" i="7" s="1"/>
  <c r="AD49" i="7" s="1"/>
  <c r="AE49" i="7" s="1"/>
  <c r="AF49" i="7" s="1"/>
  <c r="W36" i="7"/>
  <c r="W35" i="7"/>
  <c r="I21" i="14" l="1"/>
  <c r="I22" i="14"/>
  <c r="I23" i="14"/>
  <c r="I24" i="14"/>
  <c r="I25" i="14"/>
  <c r="J23" i="14" l="1"/>
  <c r="K23" i="14" s="1"/>
  <c r="L23" i="14" s="1"/>
  <c r="M23" i="14" s="1"/>
  <c r="N23" i="14" s="1"/>
  <c r="O23" i="14" s="1"/>
  <c r="P23" i="14" s="1"/>
  <c r="Q23" i="14" s="1"/>
  <c r="R23" i="14" s="1"/>
  <c r="S23" i="14" s="1"/>
  <c r="M58" i="12"/>
  <c r="M63" i="12"/>
  <c r="M62" i="12"/>
  <c r="M61" i="12"/>
  <c r="M60" i="12"/>
  <c r="M59" i="12"/>
  <c r="M57" i="12"/>
  <c r="M55" i="12"/>
  <c r="M54" i="12"/>
  <c r="M53" i="12"/>
  <c r="M52" i="12"/>
  <c r="M51" i="12"/>
  <c r="M50" i="12"/>
  <c r="M49" i="12"/>
  <c r="F19" i="13"/>
  <c r="G43" i="13"/>
  <c r="E19" i="13"/>
  <c r="F43" i="13"/>
  <c r="R96" i="12"/>
  <c r="S96" i="12" s="1"/>
  <c r="K49" i="12"/>
  <c r="R97" i="12" s="1"/>
  <c r="K53" i="12"/>
  <c r="K52" i="12"/>
  <c r="K51" i="12"/>
  <c r="K50" i="12"/>
  <c r="C19" i="10"/>
  <c r="C23" i="10" s="1"/>
  <c r="C25" i="10"/>
  <c r="C26" i="10"/>
  <c r="C27" i="10"/>
  <c r="C28" i="10"/>
  <c r="C29" i="10"/>
  <c r="C30" i="10"/>
  <c r="C31" i="10"/>
  <c r="C32" i="10"/>
  <c r="C33" i="10"/>
  <c r="C34" i="10"/>
  <c r="C35" i="10"/>
  <c r="C36" i="10"/>
  <c r="C37" i="10"/>
  <c r="C38" i="10"/>
  <c r="C39" i="10"/>
  <c r="C40" i="10"/>
  <c r="C41" i="10"/>
  <c r="C42" i="10"/>
  <c r="M19" i="10"/>
  <c r="H20" i="10"/>
  <c r="N19" i="10" s="1"/>
  <c r="M20" i="10"/>
  <c r="H26" i="10"/>
  <c r="M21" i="10"/>
  <c r="H33" i="10"/>
  <c r="M22" i="10"/>
  <c r="H38" i="10"/>
  <c r="E20" i="13"/>
  <c r="F44" i="13" s="1"/>
  <c r="J21" i="14"/>
  <c r="K21" i="14" s="1"/>
  <c r="L21" i="14" s="1"/>
  <c r="M21" i="14" s="1"/>
  <c r="N21" i="14" s="1"/>
  <c r="O21" i="14" s="1"/>
  <c r="P21" i="14" s="1"/>
  <c r="Q21" i="14" s="1"/>
  <c r="R21" i="14" s="1"/>
  <c r="S21" i="14" s="1"/>
  <c r="K22" i="14"/>
  <c r="L22" i="14" s="1"/>
  <c r="M22" i="14" s="1"/>
  <c r="N22" i="14" s="1"/>
  <c r="O22" i="14" s="1"/>
  <c r="P22" i="14" s="1"/>
  <c r="Q22" i="14" s="1"/>
  <c r="R22" i="14" s="1"/>
  <c r="S22" i="14" s="1"/>
  <c r="J24" i="14"/>
  <c r="K24" i="14" s="1"/>
  <c r="L24" i="14" s="1"/>
  <c r="M24" i="14" s="1"/>
  <c r="N24" i="14" s="1"/>
  <c r="O24" i="14" s="1"/>
  <c r="P24" i="14" s="1"/>
  <c r="Q24" i="14" s="1"/>
  <c r="R24" i="14" s="1"/>
  <c r="S24" i="14" s="1"/>
  <c r="D19" i="13"/>
  <c r="E43" i="13" s="1"/>
  <c r="D20" i="13"/>
  <c r="E44" i="13" s="1"/>
  <c r="F20" i="13"/>
  <c r="G44" i="13" s="1"/>
  <c r="G19" i="13"/>
  <c r="H43" i="13" s="1"/>
  <c r="G20" i="13"/>
  <c r="H44" i="13" s="1"/>
  <c r="H19" i="13"/>
  <c r="I43" i="13" s="1"/>
  <c r="H20" i="13"/>
  <c r="I44" i="13" s="1"/>
  <c r="I19" i="13"/>
  <c r="J43" i="13" s="1"/>
  <c r="I20" i="13"/>
  <c r="J44" i="13" s="1"/>
  <c r="J19" i="13"/>
  <c r="K43" i="13" s="1"/>
  <c r="J20" i="13"/>
  <c r="K44" i="13" s="1"/>
  <c r="K19" i="13"/>
  <c r="L43" i="13" s="1"/>
  <c r="K20" i="13"/>
  <c r="L44" i="13" s="1"/>
  <c r="L19" i="13"/>
  <c r="M43" i="13" s="1"/>
  <c r="L20" i="13"/>
  <c r="M44" i="13" s="1"/>
  <c r="M19" i="13"/>
  <c r="N43" i="13" s="1"/>
  <c r="M20" i="13"/>
  <c r="N44" i="13" s="1"/>
  <c r="H17" i="8"/>
  <c r="H18" i="8"/>
  <c r="H19" i="8"/>
  <c r="H20" i="8"/>
  <c r="F20" i="8"/>
  <c r="C12" i="13"/>
  <c r="D47" i="13" s="1"/>
  <c r="R42" i="12"/>
  <c r="G33" i="14"/>
  <c r="G32" i="14"/>
  <c r="K54" i="12"/>
  <c r="K55" i="12"/>
  <c r="K56" i="12"/>
  <c r="K57" i="12"/>
  <c r="K58" i="12"/>
  <c r="K59" i="12"/>
  <c r="K60" i="12"/>
  <c r="K61" i="12"/>
  <c r="K62" i="12"/>
  <c r="K63" i="12"/>
  <c r="K64" i="12"/>
  <c r="K65" i="12"/>
  <c r="K66" i="12"/>
  <c r="K67" i="12"/>
  <c r="K68" i="12"/>
  <c r="K69" i="12"/>
  <c r="K70" i="12"/>
  <c r="K71" i="12"/>
  <c r="K72" i="12"/>
  <c r="K73" i="12"/>
  <c r="K74" i="12"/>
  <c r="K75" i="12"/>
  <c r="K76" i="12"/>
  <c r="K77" i="12"/>
  <c r="K78" i="12"/>
  <c r="AB49" i="12"/>
  <c r="C49" i="12"/>
  <c r="X38" i="7"/>
  <c r="X37" i="7"/>
  <c r="X36" i="7"/>
  <c r="Y36" i="7" s="1"/>
  <c r="X35" i="7"/>
  <c r="Y35" i="7" s="1"/>
  <c r="Z35" i="7" s="1"/>
  <c r="E20" i="11"/>
  <c r="N36" i="7"/>
  <c r="O36" i="7" s="1"/>
  <c r="I40" i="18"/>
  <c r="C40" i="18"/>
  <c r="E51" i="18"/>
  <c r="D17" i="18"/>
  <c r="E59" i="1"/>
  <c r="F59" i="1"/>
  <c r="E60" i="1"/>
  <c r="D31" i="18"/>
  <c r="D12" i="13"/>
  <c r="D48" i="13" s="1"/>
  <c r="M78" i="12"/>
  <c r="C78" i="12"/>
  <c r="M77" i="12"/>
  <c r="C77" i="12"/>
  <c r="M76" i="12"/>
  <c r="C76" i="12"/>
  <c r="M75" i="12"/>
  <c r="C75" i="12"/>
  <c r="M74" i="12"/>
  <c r="C74" i="12"/>
  <c r="M73" i="12"/>
  <c r="C73" i="12"/>
  <c r="M72" i="12"/>
  <c r="C72" i="12"/>
  <c r="M71" i="12"/>
  <c r="C71" i="12"/>
  <c r="M70" i="12"/>
  <c r="C70" i="12"/>
  <c r="M69" i="12"/>
  <c r="C69" i="12"/>
  <c r="M68" i="12"/>
  <c r="C68" i="12"/>
  <c r="M67" i="12"/>
  <c r="C67" i="12"/>
  <c r="M66" i="12"/>
  <c r="C66" i="12"/>
  <c r="M65" i="12"/>
  <c r="C65" i="12"/>
  <c r="M64" i="12"/>
  <c r="C64" i="12"/>
  <c r="C63" i="12"/>
  <c r="C62" i="12"/>
  <c r="C61" i="12"/>
  <c r="C60" i="12"/>
  <c r="C59" i="12"/>
  <c r="C58" i="12"/>
  <c r="C57" i="12"/>
  <c r="C56" i="12"/>
  <c r="C55" i="12"/>
  <c r="C54" i="12"/>
  <c r="C53" i="12"/>
  <c r="C52" i="12"/>
  <c r="C51" i="12"/>
  <c r="C50" i="12"/>
  <c r="AD71" i="12" s="1"/>
  <c r="H168" i="10"/>
  <c r="H167" i="10"/>
  <c r="H166" i="10"/>
  <c r="H165" i="10"/>
  <c r="H164" i="10"/>
  <c r="C163" i="10"/>
  <c r="D163" i="10"/>
  <c r="H162" i="10"/>
  <c r="H161" i="10"/>
  <c r="H160" i="10"/>
  <c r="H159" i="10"/>
  <c r="H158" i="10"/>
  <c r="C157" i="10"/>
  <c r="C161" i="10"/>
  <c r="H156" i="10"/>
  <c r="C156" i="10"/>
  <c r="H155" i="10"/>
  <c r="C155" i="10"/>
  <c r="H154" i="10"/>
  <c r="C154" i="10"/>
  <c r="H153" i="10"/>
  <c r="C153" i="10"/>
  <c r="H152" i="10"/>
  <c r="C152" i="10"/>
  <c r="D151" i="10"/>
  <c r="C151" i="10"/>
  <c r="H150" i="10"/>
  <c r="H149" i="10"/>
  <c r="H148" i="10"/>
  <c r="H147" i="10"/>
  <c r="H146" i="10"/>
  <c r="C145" i="10"/>
  <c r="C150" i="10"/>
  <c r="H144" i="10"/>
  <c r="H143" i="10"/>
  <c r="H142" i="10"/>
  <c r="H141" i="10"/>
  <c r="H140" i="10"/>
  <c r="C139" i="10"/>
  <c r="C143" i="10"/>
  <c r="H138" i="10"/>
  <c r="H137" i="10"/>
  <c r="H136" i="10"/>
  <c r="H135" i="10"/>
  <c r="H134" i="10"/>
  <c r="C133" i="10"/>
  <c r="C137" i="10"/>
  <c r="H132" i="10"/>
  <c r="H131" i="10"/>
  <c r="H130" i="10"/>
  <c r="H129" i="10"/>
  <c r="H128" i="10"/>
  <c r="C127" i="10"/>
  <c r="C130" i="10"/>
  <c r="H126" i="10"/>
  <c r="H125" i="10"/>
  <c r="H124" i="10"/>
  <c r="H123" i="10"/>
  <c r="H122" i="10"/>
  <c r="C121" i="10"/>
  <c r="C126" i="10"/>
  <c r="H120" i="10"/>
  <c r="H119" i="10"/>
  <c r="H118" i="10"/>
  <c r="H117" i="10"/>
  <c r="H116" i="10"/>
  <c r="C115" i="10"/>
  <c r="C119" i="10"/>
  <c r="H114" i="10"/>
  <c r="H113" i="10"/>
  <c r="H112" i="10"/>
  <c r="H111" i="10"/>
  <c r="H110" i="10"/>
  <c r="C109" i="10"/>
  <c r="C114" i="10"/>
  <c r="H108" i="10"/>
  <c r="H107" i="10"/>
  <c r="H106" i="10"/>
  <c r="H105" i="10"/>
  <c r="H104" i="10"/>
  <c r="D103" i="10"/>
  <c r="C103" i="10"/>
  <c r="C107" i="10"/>
  <c r="H102" i="10"/>
  <c r="H101" i="10"/>
  <c r="H100" i="10"/>
  <c r="H99" i="10"/>
  <c r="H98" i="10"/>
  <c r="C97" i="10"/>
  <c r="D97" i="10"/>
  <c r="H96" i="10"/>
  <c r="H95" i="10"/>
  <c r="H94" i="10"/>
  <c r="H93" i="10"/>
  <c r="H92" i="10"/>
  <c r="C91" i="10"/>
  <c r="C95" i="10"/>
  <c r="H90" i="10"/>
  <c r="H89" i="10"/>
  <c r="H88" i="10"/>
  <c r="H87" i="10"/>
  <c r="H86" i="10"/>
  <c r="D85" i="10"/>
  <c r="C85" i="10"/>
  <c r="C90" i="10"/>
  <c r="H84" i="10"/>
  <c r="H83" i="10"/>
  <c r="H82" i="10"/>
  <c r="H81" i="10"/>
  <c r="H80" i="10"/>
  <c r="C79" i="10"/>
  <c r="D79" i="10"/>
  <c r="H78" i="10"/>
  <c r="H77" i="10"/>
  <c r="H76" i="10"/>
  <c r="H75" i="10"/>
  <c r="H74" i="10"/>
  <c r="C73" i="10"/>
  <c r="D73" i="10"/>
  <c r="H72" i="10"/>
  <c r="H71" i="10"/>
  <c r="H70" i="10"/>
  <c r="H69" i="10"/>
  <c r="H68" i="10"/>
  <c r="C67" i="10"/>
  <c r="C72" i="10"/>
  <c r="H66" i="10"/>
  <c r="H65" i="10"/>
  <c r="H64" i="10"/>
  <c r="H63" i="10"/>
  <c r="H62" i="10"/>
  <c r="C61" i="10"/>
  <c r="C66" i="10"/>
  <c r="H60" i="10"/>
  <c r="C60" i="10"/>
  <c r="H59" i="10"/>
  <c r="H58" i="10"/>
  <c r="H57" i="10"/>
  <c r="H56" i="10"/>
  <c r="C56" i="10"/>
  <c r="C55" i="10"/>
  <c r="C59" i="10"/>
  <c r="H54" i="10"/>
  <c r="H53" i="10"/>
  <c r="H52" i="10"/>
  <c r="H51" i="10"/>
  <c r="H50" i="10"/>
  <c r="C49" i="10"/>
  <c r="M48" i="10"/>
  <c r="H48" i="10"/>
  <c r="C131" i="10"/>
  <c r="C134" i="10"/>
  <c r="D133" i="10"/>
  <c r="C129" i="10"/>
  <c r="C58" i="10"/>
  <c r="D91" i="10"/>
  <c r="C136" i="10"/>
  <c r="C138" i="10"/>
  <c r="C69" i="10"/>
  <c r="C57" i="10"/>
  <c r="D61" i="10"/>
  <c r="C128" i="10"/>
  <c r="D127" i="10"/>
  <c r="C132" i="10"/>
  <c r="C135" i="10"/>
  <c r="C71" i="10"/>
  <c r="C68" i="10"/>
  <c r="D67" i="10"/>
  <c r="C70" i="10"/>
  <c r="D115" i="10"/>
  <c r="D157" i="10"/>
  <c r="C51" i="10"/>
  <c r="C53" i="10"/>
  <c r="C54" i="10"/>
  <c r="C74" i="10"/>
  <c r="C75" i="10"/>
  <c r="C76" i="10"/>
  <c r="C77" i="10"/>
  <c r="C78" i="10"/>
  <c r="C80" i="10"/>
  <c r="C81" i="10"/>
  <c r="C82" i="10"/>
  <c r="C83" i="10"/>
  <c r="C84" i="10"/>
  <c r="C98" i="10"/>
  <c r="C99" i="10"/>
  <c r="C100" i="10"/>
  <c r="C101" i="10"/>
  <c r="C102" i="10"/>
  <c r="C110" i="10"/>
  <c r="C111" i="10"/>
  <c r="C164" i="10"/>
  <c r="C165" i="10"/>
  <c r="C166" i="10"/>
  <c r="C167" i="10"/>
  <c r="C168" i="10"/>
  <c r="C50" i="10"/>
  <c r="C52" i="10"/>
  <c r="D49" i="10"/>
  <c r="C62" i="10"/>
  <c r="C63" i="10"/>
  <c r="C64" i="10"/>
  <c r="C65" i="10"/>
  <c r="C86" i="10"/>
  <c r="C87" i="10"/>
  <c r="C88" i="10"/>
  <c r="C89" i="10"/>
  <c r="C92" i="10"/>
  <c r="C93" i="10"/>
  <c r="C94" i="10"/>
  <c r="C96" i="10"/>
  <c r="C104" i="10"/>
  <c r="C105" i="10"/>
  <c r="C106" i="10"/>
  <c r="C108" i="10"/>
  <c r="D109" i="10"/>
  <c r="C112" i="10"/>
  <c r="C113" i="10"/>
  <c r="C116" i="10"/>
  <c r="C117" i="10"/>
  <c r="C118" i="10"/>
  <c r="C120" i="10"/>
  <c r="C122" i="10"/>
  <c r="D121" i="10"/>
  <c r="C123" i="10"/>
  <c r="C124" i="10"/>
  <c r="C125" i="10"/>
  <c r="C140" i="10"/>
  <c r="D139" i="10"/>
  <c r="C141" i="10"/>
  <c r="C142" i="10"/>
  <c r="C144" i="10"/>
  <c r="C146" i="10"/>
  <c r="D145" i="10"/>
  <c r="C147" i="10"/>
  <c r="C148" i="10"/>
  <c r="C149" i="10"/>
  <c r="C158" i="10"/>
  <c r="C159" i="10"/>
  <c r="C160" i="10"/>
  <c r="C162" i="10"/>
  <c r="M47" i="10"/>
  <c r="H47" i="10"/>
  <c r="M46" i="10"/>
  <c r="H46" i="10"/>
  <c r="M45" i="10"/>
  <c r="H45" i="10"/>
  <c r="M44" i="10"/>
  <c r="H44" i="10"/>
  <c r="M43" i="10"/>
  <c r="C43" i="10"/>
  <c r="D43" i="10"/>
  <c r="M42" i="10"/>
  <c r="H42" i="10"/>
  <c r="C48" i="10"/>
  <c r="C47" i="10"/>
  <c r="C46" i="10"/>
  <c r="C45" i="10"/>
  <c r="C44" i="10"/>
  <c r="M41" i="10"/>
  <c r="H41" i="10"/>
  <c r="M40" i="10"/>
  <c r="H40" i="10"/>
  <c r="M39" i="10"/>
  <c r="H39" i="10"/>
  <c r="M38" i="10"/>
  <c r="M37" i="10"/>
  <c r="M36" i="10"/>
  <c r="H36" i="10"/>
  <c r="M35" i="10"/>
  <c r="H35" i="10"/>
  <c r="D37" i="10"/>
  <c r="M34" i="10"/>
  <c r="H34" i="10"/>
  <c r="M33" i="10"/>
  <c r="M32" i="10"/>
  <c r="H32" i="10"/>
  <c r="M31" i="10"/>
  <c r="M30" i="10"/>
  <c r="H30" i="10"/>
  <c r="M29" i="10"/>
  <c r="H29" i="10"/>
  <c r="M28" i="10"/>
  <c r="H28" i="10"/>
  <c r="M27" i="10"/>
  <c r="H27" i="10"/>
  <c r="D31" i="10"/>
  <c r="M26" i="10"/>
  <c r="M25" i="10"/>
  <c r="D25" i="10"/>
  <c r="M24" i="10"/>
  <c r="H24" i="10"/>
  <c r="M23" i="10"/>
  <c r="H23" i="10"/>
  <c r="H22" i="10"/>
  <c r="H21" i="10"/>
  <c r="H23" i="9"/>
  <c r="F23" i="9"/>
  <c r="G16" i="9"/>
  <c r="I22" i="9"/>
  <c r="G22" i="9"/>
  <c r="I21" i="9"/>
  <c r="G21" i="9"/>
  <c r="I20" i="9"/>
  <c r="G20" i="9"/>
  <c r="I19" i="9"/>
  <c r="G19" i="9"/>
  <c r="I18" i="9"/>
  <c r="G18" i="9"/>
  <c r="I17" i="9"/>
  <c r="G17" i="9"/>
  <c r="I16" i="9"/>
  <c r="I23" i="9"/>
  <c r="A56" i="16"/>
  <c r="A55" i="16"/>
  <c r="A54" i="16"/>
  <c r="A53" i="16"/>
  <c r="A52" i="16"/>
  <c r="A51" i="16"/>
  <c r="A50" i="16"/>
  <c r="A49" i="16"/>
  <c r="A48" i="16"/>
  <c r="A47" i="16"/>
  <c r="A46" i="16"/>
  <c r="A45" i="16"/>
  <c r="A44" i="16"/>
  <c r="A43" i="16"/>
  <c r="A42" i="16"/>
  <c r="A41" i="16"/>
  <c r="A40" i="16"/>
  <c r="A39" i="16"/>
  <c r="A38" i="16"/>
  <c r="A37" i="16"/>
  <c r="A36" i="16"/>
  <c r="A35" i="16"/>
  <c r="A34" i="16"/>
  <c r="A33" i="16"/>
  <c r="A32" i="16"/>
  <c r="A31" i="16"/>
  <c r="A30" i="16"/>
  <c r="A29" i="16"/>
  <c r="A28" i="16"/>
  <c r="A27" i="16"/>
  <c r="D116" i="7"/>
  <c r="D115" i="7"/>
  <c r="D114" i="7"/>
  <c r="D113" i="7"/>
  <c r="D112" i="7"/>
  <c r="D111" i="7"/>
  <c r="D110" i="7"/>
  <c r="D109" i="7"/>
  <c r="D108" i="7"/>
  <c r="D107" i="7"/>
  <c r="D106" i="7"/>
  <c r="D105" i="7"/>
  <c r="D104" i="7"/>
  <c r="D103" i="7"/>
  <c r="D102" i="7"/>
  <c r="G101" i="7"/>
  <c r="F101" i="7"/>
  <c r="D101" i="7"/>
  <c r="G100" i="7"/>
  <c r="F100" i="7"/>
  <c r="D100" i="7"/>
  <c r="G99" i="7"/>
  <c r="F99" i="7"/>
  <c r="D99" i="7"/>
  <c r="G98" i="7"/>
  <c r="F98" i="7"/>
  <c r="D98" i="7"/>
  <c r="G97" i="7"/>
  <c r="F97" i="7"/>
  <c r="D97" i="7"/>
  <c r="G96" i="7"/>
  <c r="F96" i="7"/>
  <c r="D96" i="7"/>
  <c r="G95" i="7"/>
  <c r="F95" i="7"/>
  <c r="D95" i="7"/>
  <c r="G94" i="7"/>
  <c r="F94" i="7"/>
  <c r="D94" i="7"/>
  <c r="G93" i="7"/>
  <c r="F93" i="7"/>
  <c r="D93" i="7"/>
  <c r="G92" i="7"/>
  <c r="F92" i="7"/>
  <c r="D92" i="7"/>
  <c r="G91" i="7"/>
  <c r="F91" i="7"/>
  <c r="D91" i="7"/>
  <c r="D90" i="7"/>
  <c r="D89" i="7"/>
  <c r="D88" i="7"/>
  <c r="D87" i="7"/>
  <c r="W64" i="7"/>
  <c r="V64" i="7"/>
  <c r="Q64" i="7"/>
  <c r="P64" i="7"/>
  <c r="N64" i="7"/>
  <c r="M64" i="7"/>
  <c r="O64" i="7"/>
  <c r="L64" i="7"/>
  <c r="W63" i="7"/>
  <c r="V63" i="7"/>
  <c r="Q63" i="7"/>
  <c r="P63" i="7"/>
  <c r="N63" i="7"/>
  <c r="M63" i="7"/>
  <c r="O63" i="7"/>
  <c r="L63" i="7"/>
  <c r="W62" i="7"/>
  <c r="V62" i="7"/>
  <c r="Q62" i="7"/>
  <c r="P62" i="7"/>
  <c r="N62" i="7"/>
  <c r="O62" i="7"/>
  <c r="M62" i="7"/>
  <c r="L62" i="7"/>
  <c r="W61" i="7"/>
  <c r="V61" i="7"/>
  <c r="Q61" i="7"/>
  <c r="P61" i="7"/>
  <c r="O61" i="7"/>
  <c r="N61" i="7"/>
  <c r="M61" i="7"/>
  <c r="L61" i="7"/>
  <c r="W60" i="7"/>
  <c r="V60" i="7"/>
  <c r="Q60" i="7"/>
  <c r="P60" i="7"/>
  <c r="N60" i="7"/>
  <c r="M60" i="7"/>
  <c r="O60" i="7"/>
  <c r="L60" i="7"/>
  <c r="W59" i="7"/>
  <c r="V59" i="7"/>
  <c r="AB73" i="12"/>
  <c r="R59" i="7"/>
  <c r="Q59" i="7"/>
  <c r="P59" i="7"/>
  <c r="N59" i="7"/>
  <c r="O59" i="7"/>
  <c r="M59" i="7"/>
  <c r="L59" i="7"/>
  <c r="W58" i="7"/>
  <c r="V58" i="7"/>
  <c r="Q58" i="7"/>
  <c r="P58" i="7"/>
  <c r="O58" i="7"/>
  <c r="N58" i="7"/>
  <c r="M58" i="7"/>
  <c r="L58" i="7"/>
  <c r="AB71" i="12"/>
  <c r="W57" i="7"/>
  <c r="V57" i="7"/>
  <c r="Q57" i="7"/>
  <c r="R57" i="7"/>
  <c r="P57" i="7"/>
  <c r="N57" i="7"/>
  <c r="M57" i="7"/>
  <c r="O57" i="7"/>
  <c r="L57" i="7"/>
  <c r="W56" i="7"/>
  <c r="V56" i="7"/>
  <c r="Q56" i="7"/>
  <c r="P56" i="7"/>
  <c r="N56" i="7"/>
  <c r="O56" i="7"/>
  <c r="M56" i="7"/>
  <c r="L56" i="7"/>
  <c r="W55" i="7"/>
  <c r="V55" i="7"/>
  <c r="AB69" i="12"/>
  <c r="Q55" i="7"/>
  <c r="P55" i="7"/>
  <c r="R55" i="7"/>
  <c r="N55" i="7"/>
  <c r="M55" i="7"/>
  <c r="O55" i="7"/>
  <c r="L55" i="7"/>
  <c r="W54" i="7"/>
  <c r="V54" i="7"/>
  <c r="Q54" i="7"/>
  <c r="P54" i="7"/>
  <c r="N54" i="7"/>
  <c r="M54" i="7"/>
  <c r="O54" i="7"/>
  <c r="L54" i="7"/>
  <c r="W53" i="7"/>
  <c r="V53" i="7"/>
  <c r="AB67" i="12"/>
  <c r="Q53" i="7"/>
  <c r="P53" i="7"/>
  <c r="R53" i="7"/>
  <c r="O53" i="7"/>
  <c r="N53" i="7"/>
  <c r="M53" i="7"/>
  <c r="L53" i="7"/>
  <c r="W52" i="7"/>
  <c r="V52" i="7"/>
  <c r="Q52" i="7"/>
  <c r="P52" i="7"/>
  <c r="N52" i="7"/>
  <c r="M52" i="7"/>
  <c r="O52" i="7"/>
  <c r="L52" i="7"/>
  <c r="W51" i="7"/>
  <c r="V51" i="7"/>
  <c r="AB65" i="12"/>
  <c r="R51" i="7"/>
  <c r="Q51" i="7"/>
  <c r="P51" i="7"/>
  <c r="N51" i="7"/>
  <c r="O51" i="7"/>
  <c r="M51" i="7"/>
  <c r="L51" i="7"/>
  <c r="W50" i="7"/>
  <c r="V50" i="7"/>
  <c r="Q50" i="7"/>
  <c r="P50" i="7"/>
  <c r="O50" i="7"/>
  <c r="N50" i="7"/>
  <c r="M50" i="7"/>
  <c r="L50" i="7"/>
  <c r="AB63" i="12"/>
  <c r="V49" i="7"/>
  <c r="R49" i="7"/>
  <c r="N49" i="7"/>
  <c r="O49" i="7"/>
  <c r="L49" i="7"/>
  <c r="V48" i="7"/>
  <c r="AB62" i="12"/>
  <c r="R48" i="7"/>
  <c r="O48" i="7"/>
  <c r="N48" i="7"/>
  <c r="L48" i="7"/>
  <c r="AB61" i="12"/>
  <c r="V47" i="7"/>
  <c r="R47" i="7"/>
  <c r="N47" i="7"/>
  <c r="O47" i="7"/>
  <c r="L47" i="7"/>
  <c r="V46" i="7"/>
  <c r="AB60" i="12"/>
  <c r="R46" i="7"/>
  <c r="N46" i="7"/>
  <c r="O46" i="7"/>
  <c r="L46" i="7"/>
  <c r="V45" i="7"/>
  <c r="AB59" i="12"/>
  <c r="R45" i="7"/>
  <c r="N45" i="7"/>
  <c r="O45" i="7"/>
  <c r="L45" i="7"/>
  <c r="V44" i="7"/>
  <c r="AB58" i="12"/>
  <c r="R44" i="7"/>
  <c r="N44" i="7"/>
  <c r="O44" i="7"/>
  <c r="L44" i="7"/>
  <c r="V43" i="7"/>
  <c r="AB57" i="12"/>
  <c r="R43" i="7"/>
  <c r="N43" i="7"/>
  <c r="O43" i="7"/>
  <c r="L43" i="7"/>
  <c r="V42" i="7"/>
  <c r="AB56" i="12"/>
  <c r="R42" i="7"/>
  <c r="N42" i="7"/>
  <c r="O42" i="7"/>
  <c r="L42" i="7"/>
  <c r="V41" i="7"/>
  <c r="AB55" i="12"/>
  <c r="R41" i="7"/>
  <c r="O41" i="7"/>
  <c r="N41" i="7"/>
  <c r="L41" i="7"/>
  <c r="AB54" i="12"/>
  <c r="V40" i="7"/>
  <c r="R40" i="7"/>
  <c r="N40" i="7"/>
  <c r="O40" i="7"/>
  <c r="L40" i="7"/>
  <c r="V39" i="7"/>
  <c r="AB53" i="12"/>
  <c r="R39" i="7"/>
  <c r="O39" i="7"/>
  <c r="N39" i="7"/>
  <c r="L39" i="7"/>
  <c r="V38" i="7"/>
  <c r="AB52" i="12"/>
  <c r="N38" i="7"/>
  <c r="L38" i="7"/>
  <c r="V37" i="7"/>
  <c r="AB51" i="12"/>
  <c r="N37" i="7"/>
  <c r="L37" i="7"/>
  <c r="V36" i="7"/>
  <c r="AB50" i="12"/>
  <c r="L36" i="7"/>
  <c r="R35" i="7"/>
  <c r="O35" i="7"/>
  <c r="L35" i="7"/>
  <c r="I18" i="7"/>
  <c r="E7" i="16"/>
  <c r="F18" i="7"/>
  <c r="F19" i="7"/>
  <c r="F20" i="7"/>
  <c r="E38" i="12"/>
  <c r="G71" i="2"/>
  <c r="H60" i="2"/>
  <c r="F71" i="2"/>
  <c r="H70" i="2"/>
  <c r="H69" i="2"/>
  <c r="H68" i="2"/>
  <c r="H67" i="2"/>
  <c r="H66" i="2"/>
  <c r="H65" i="2"/>
  <c r="H64" i="2"/>
  <c r="H63" i="2"/>
  <c r="G52" i="2"/>
  <c r="H41" i="2"/>
  <c r="F52" i="2"/>
  <c r="H51" i="2"/>
  <c r="H50" i="2"/>
  <c r="H49" i="2"/>
  <c r="H48" i="2"/>
  <c r="H47" i="2"/>
  <c r="H46" i="2"/>
  <c r="H45" i="2"/>
  <c r="G27" i="2"/>
  <c r="H16" i="2"/>
  <c r="H26" i="2"/>
  <c r="H25" i="2"/>
  <c r="H24" i="2"/>
  <c r="H23" i="2"/>
  <c r="H22" i="2"/>
  <c r="H21" i="2"/>
  <c r="H20" i="2"/>
  <c r="H19" i="2"/>
  <c r="H18" i="2"/>
  <c r="H17" i="2"/>
  <c r="D29" i="18"/>
  <c r="D27" i="18"/>
  <c r="D25" i="18"/>
  <c r="L15" i="18"/>
  <c r="D15" i="18"/>
  <c r="D13" i="18"/>
  <c r="D9" i="18"/>
  <c r="R38" i="7"/>
  <c r="R37" i="7"/>
  <c r="O38" i="7"/>
  <c r="O37" i="7"/>
  <c r="R56" i="7"/>
  <c r="AB70" i="12"/>
  <c r="AD57" i="12"/>
  <c r="AB72" i="12"/>
  <c r="I19" i="7"/>
  <c r="I20" i="7"/>
  <c r="R62" i="7"/>
  <c r="AB76" i="12"/>
  <c r="R54" i="7"/>
  <c r="AB68" i="12"/>
  <c r="R63" i="7"/>
  <c r="AB77" i="12"/>
  <c r="R52" i="7"/>
  <c r="AB66" i="12"/>
  <c r="R60" i="7"/>
  <c r="AB74" i="12"/>
  <c r="R64" i="7"/>
  <c r="AB78" i="12"/>
  <c r="AC54" i="12"/>
  <c r="R50" i="7"/>
  <c r="AB64" i="12"/>
  <c r="AD68" i="12"/>
  <c r="R58" i="7"/>
  <c r="R61" i="7"/>
  <c r="AB75" i="12"/>
  <c r="G23" i="9"/>
  <c r="R36" i="7"/>
  <c r="P75" i="7"/>
  <c r="C15" i="16" s="1"/>
  <c r="M75" i="7"/>
  <c r="A15" i="16" s="1"/>
  <c r="B9" i="16"/>
  <c r="F21" i="7"/>
  <c r="B8" i="16"/>
  <c r="B7" i="16"/>
  <c r="AE63" i="12"/>
  <c r="B2" i="16"/>
  <c r="H62" i="2"/>
  <c r="H61" i="2"/>
  <c r="H44" i="2"/>
  <c r="H42" i="2"/>
  <c r="H43" i="2"/>
  <c r="H27" i="2"/>
  <c r="D21" i="16"/>
  <c r="AC50" i="12"/>
  <c r="E8" i="16"/>
  <c r="I21" i="7"/>
  <c r="B10" i="16"/>
  <c r="E9" i="16"/>
  <c r="D20" i="16"/>
  <c r="D19" i="16"/>
  <c r="H71" i="2"/>
  <c r="H52" i="2"/>
  <c r="AE73" i="12"/>
  <c r="AF62" i="12"/>
  <c r="E10" i="16"/>
  <c r="AG54" i="12"/>
  <c r="AF77" i="12"/>
  <c r="AF60" i="12"/>
  <c r="AH78" i="12"/>
  <c r="AI66" i="12"/>
  <c r="AJ66" i="12"/>
  <c r="AI56" i="12"/>
  <c r="AI62" i="12"/>
  <c r="AJ71" i="12"/>
  <c r="AJ78" i="12"/>
  <c r="AJ72" i="12"/>
  <c r="AK58" i="12"/>
  <c r="AJ55" i="12"/>
  <c r="AL57" i="12"/>
  <c r="AL78" i="12"/>
  <c r="AL60" i="12"/>
  <c r="O75" i="7" l="1"/>
  <c r="B15" i="16" s="1"/>
  <c r="AL64" i="12"/>
  <c r="AK72" i="12"/>
  <c r="AL71" i="12"/>
  <c r="AJ65" i="12"/>
  <c r="AK76" i="12"/>
  <c r="AK78" i="12"/>
  <c r="AJ61" i="12"/>
  <c r="AI65" i="12"/>
  <c r="AH53" i="12"/>
  <c r="AH75" i="12"/>
  <c r="AI57" i="12"/>
  <c r="AH54" i="12"/>
  <c r="AG75" i="12"/>
  <c r="AF53" i="12"/>
  <c r="AF73" i="12"/>
  <c r="AF74" i="12"/>
  <c r="AE62" i="12"/>
  <c r="AF56" i="12"/>
  <c r="AE68" i="12"/>
  <c r="AF66" i="12"/>
  <c r="AE78" i="12"/>
  <c r="AD78" i="12"/>
  <c r="AC65" i="12"/>
  <c r="AC69" i="12"/>
  <c r="AD50" i="12"/>
  <c r="AD54" i="12"/>
  <c r="AD61" i="12"/>
  <c r="AD63" i="12"/>
  <c r="AD59" i="12"/>
  <c r="AL68" i="12"/>
  <c r="AL56" i="12"/>
  <c r="AL61" i="12"/>
  <c r="AK74" i="12"/>
  <c r="AK56" i="12"/>
  <c r="AI60" i="12"/>
  <c r="AI68" i="12"/>
  <c r="AJ56" i="12"/>
  <c r="AI76" i="12"/>
  <c r="AI78" i="12"/>
  <c r="AH62" i="12"/>
  <c r="AG64" i="12"/>
  <c r="AH63" i="12"/>
  <c r="AF69" i="12"/>
  <c r="AG74" i="12"/>
  <c r="AF71" i="12"/>
  <c r="AF67" i="12"/>
  <c r="AF70" i="12"/>
  <c r="AE77" i="12"/>
  <c r="AE61" i="12"/>
  <c r="AC78" i="12"/>
  <c r="AD73" i="12"/>
  <c r="AC73" i="12"/>
  <c r="AD55" i="12"/>
  <c r="AC53" i="12"/>
  <c r="AD72" i="12"/>
  <c r="AL72" i="12"/>
  <c r="AK68" i="12"/>
  <c r="AK65" i="12"/>
  <c r="AJ68" i="12"/>
  <c r="AL70" i="12"/>
  <c r="AI69" i="12"/>
  <c r="AK70" i="12"/>
  <c r="AH55" i="12"/>
  <c r="AH64" i="12"/>
  <c r="AI58" i="12"/>
  <c r="AI70" i="12"/>
  <c r="AH74" i="12"/>
  <c r="AG58" i="12"/>
  <c r="AH66" i="12"/>
  <c r="AF64" i="12"/>
  <c r="AE64" i="12"/>
  <c r="AE70" i="12"/>
  <c r="AF76" i="12"/>
  <c r="AD70" i="12"/>
  <c r="AE67" i="12"/>
  <c r="AC75" i="12"/>
  <c r="AC63" i="12"/>
  <c r="AC62" i="12"/>
  <c r="AL65" i="12"/>
  <c r="AL62" i="12"/>
  <c r="AK69" i="12"/>
  <c r="AL58" i="12"/>
  <c r="AJ60" i="12"/>
  <c r="AK53" i="12"/>
  <c r="AK71" i="12"/>
  <c r="AJ62" i="12"/>
  <c r="AJ53" i="12"/>
  <c r="AJ54" i="12"/>
  <c r="AJ76" i="12"/>
  <c r="AH73" i="12"/>
  <c r="AH65" i="12"/>
  <c r="AH69" i="12"/>
  <c r="AG60" i="12"/>
  <c r="AH58" i="12"/>
  <c r="AH71" i="12"/>
  <c r="AG62" i="12"/>
  <c r="AG63" i="12"/>
  <c r="AF68" i="12"/>
  <c r="AG66" i="12"/>
  <c r="AE55" i="12"/>
  <c r="AG59" i="12"/>
  <c r="AF54" i="12"/>
  <c r="AE58" i="12"/>
  <c r="AD64" i="12"/>
  <c r="AE71" i="12"/>
  <c r="AD60" i="12"/>
  <c r="AD65" i="12"/>
  <c r="AD58" i="12"/>
  <c r="AD67" i="12"/>
  <c r="AC60" i="12"/>
  <c r="AC70" i="12"/>
  <c r="AC76" i="12"/>
  <c r="AC49" i="12"/>
  <c r="AL55" i="12"/>
  <c r="AL75" i="12"/>
  <c r="AL69" i="12"/>
  <c r="AK60" i="12"/>
  <c r="AL54" i="12"/>
  <c r="AK75" i="12"/>
  <c r="AK77" i="12"/>
  <c r="AL53" i="12"/>
  <c r="AK73" i="12"/>
  <c r="AJ73" i="12"/>
  <c r="AK67" i="12"/>
  <c r="AJ75" i="12"/>
  <c r="AJ64" i="12"/>
  <c r="AK54" i="12"/>
  <c r="AK63" i="12"/>
  <c r="AI55" i="12"/>
  <c r="AJ58" i="12"/>
  <c r="AJ63" i="12"/>
  <c r="AI77" i="12"/>
  <c r="AJ74" i="12"/>
  <c r="AK59" i="12"/>
  <c r="AI73" i="12"/>
  <c r="AH60" i="12"/>
  <c r="AH68" i="12"/>
  <c r="AI61" i="12"/>
  <c r="AI63" i="12"/>
  <c r="AI74" i="12"/>
  <c r="AI67" i="12"/>
  <c r="AH57" i="12"/>
  <c r="AG53" i="12"/>
  <c r="AH67" i="12"/>
  <c r="AH61" i="12"/>
  <c r="AH76" i="12"/>
  <c r="AG73" i="12"/>
  <c r="AG65" i="12"/>
  <c r="AF55" i="12"/>
  <c r="AG76" i="12"/>
  <c r="AG67" i="12"/>
  <c r="AF75" i="12"/>
  <c r="AG78" i="12"/>
  <c r="AG61" i="12"/>
  <c r="AF58" i="12"/>
  <c r="AF78" i="12"/>
  <c r="AG56" i="12"/>
  <c r="AE65" i="12"/>
  <c r="AE66" i="12"/>
  <c r="AE59" i="12"/>
  <c r="AE76" i="12"/>
  <c r="AE69" i="12"/>
  <c r="AE72" i="12"/>
  <c r="AE53" i="12"/>
  <c r="AE57" i="12"/>
  <c r="AE56" i="12"/>
  <c r="AD56" i="12"/>
  <c r="AC72" i="12"/>
  <c r="AC66" i="12"/>
  <c r="AC56" i="12"/>
  <c r="AD66" i="12"/>
  <c r="AD62" i="12"/>
  <c r="AC77" i="12"/>
  <c r="AC55" i="12"/>
  <c r="AD53" i="12"/>
  <c r="AD69" i="12"/>
  <c r="AD51" i="12"/>
  <c r="AL73" i="12"/>
  <c r="AL77" i="12"/>
  <c r="AK55" i="12"/>
  <c r="AL63" i="12"/>
  <c r="AL76" i="12"/>
  <c r="AL67" i="12"/>
  <c r="AK64" i="12"/>
  <c r="AL74" i="12"/>
  <c r="AK62" i="12"/>
  <c r="AK57" i="12"/>
  <c r="AK61" i="12"/>
  <c r="AJ69" i="12"/>
  <c r="AL59" i="12"/>
  <c r="AJ77" i="12"/>
  <c r="AL66" i="12"/>
  <c r="AK66" i="12"/>
  <c r="AI75" i="12"/>
  <c r="AI72" i="12"/>
  <c r="AJ67" i="12"/>
  <c r="AJ57" i="12"/>
  <c r="AI64" i="12"/>
  <c r="AI53" i="12"/>
  <c r="AH77" i="12"/>
  <c r="AH72" i="12"/>
  <c r="AJ59" i="12"/>
  <c r="AI71" i="12"/>
  <c r="AI54" i="12"/>
  <c r="AJ70" i="12"/>
  <c r="AG55" i="12"/>
  <c r="AI59" i="12"/>
  <c r="AH56" i="12"/>
  <c r="AG72" i="12"/>
  <c r="AG68" i="12"/>
  <c r="AG77" i="12"/>
  <c r="AG57" i="12"/>
  <c r="AG69" i="12"/>
  <c r="AF65" i="12"/>
  <c r="AH59" i="12"/>
  <c r="AG71" i="12"/>
  <c r="AF72" i="12"/>
  <c r="AH70" i="12"/>
  <c r="AF61" i="12"/>
  <c r="AF57" i="12"/>
  <c r="AF63" i="12"/>
  <c r="AG70" i="12"/>
  <c r="AE75" i="12"/>
  <c r="AF59" i="12"/>
  <c r="AD76" i="12"/>
  <c r="AE74" i="12"/>
  <c r="AD75" i="12"/>
  <c r="AE60" i="12"/>
  <c r="AE54" i="12"/>
  <c r="AD77" i="12"/>
  <c r="AC74" i="12"/>
  <c r="AC71" i="12"/>
  <c r="AC64" i="12"/>
  <c r="AC61" i="12"/>
  <c r="AC52" i="12"/>
  <c r="AD74" i="12"/>
  <c r="AC68" i="12"/>
  <c r="AC58" i="12"/>
  <c r="AC67" i="12"/>
  <c r="AC51" i="12"/>
  <c r="AC57" i="12"/>
  <c r="AC59" i="12"/>
  <c r="D27" i="13"/>
  <c r="E38" i="13" s="1"/>
  <c r="S97" i="12"/>
  <c r="E27" i="13" s="1"/>
  <c r="F38" i="13" s="1"/>
  <c r="T97" i="12"/>
  <c r="E26" i="13"/>
  <c r="T96" i="12"/>
  <c r="R98" i="12"/>
  <c r="D26" i="13"/>
  <c r="Y37" i="7"/>
  <c r="AE49" i="12"/>
  <c r="AD49" i="12"/>
  <c r="C20" i="10"/>
  <c r="Q26" i="10" s="1"/>
  <c r="C24" i="10"/>
  <c r="D19" i="10"/>
  <c r="C21" i="10"/>
  <c r="C22" i="10"/>
  <c r="R75" i="7"/>
  <c r="R76" i="7" s="1"/>
  <c r="E15" i="16" s="1"/>
  <c r="AD52" i="12"/>
  <c r="Y38" i="7"/>
  <c r="AE50" i="12"/>
  <c r="Z36" i="7"/>
  <c r="AF49" i="12"/>
  <c r="AA35" i="7"/>
  <c r="J25" i="14"/>
  <c r="K20" i="14"/>
  <c r="E18" i="13" s="1"/>
  <c r="D18" i="13"/>
  <c r="E42" i="13" s="1"/>
  <c r="D49" i="13"/>
  <c r="D51" i="13"/>
  <c r="D52" i="13" s="1"/>
  <c r="D53" i="13" s="1"/>
  <c r="S98" i="12" l="1"/>
  <c r="U97" i="12"/>
  <c r="F27" i="13"/>
  <c r="G38" i="13" s="1"/>
  <c r="E28" i="13"/>
  <c r="F37" i="13"/>
  <c r="F39" i="13" s="1"/>
  <c r="F26" i="13"/>
  <c r="T98" i="12"/>
  <c r="U96" i="12"/>
  <c r="E37" i="13"/>
  <c r="E39" i="13" s="1"/>
  <c r="D28" i="13"/>
  <c r="AE51" i="12"/>
  <c r="Z37" i="7"/>
  <c r="N24" i="10"/>
  <c r="O19" i="10"/>
  <c r="N44" i="10"/>
  <c r="P39" i="10"/>
  <c r="S45" i="10"/>
  <c r="W26" i="10"/>
  <c r="N33" i="10"/>
  <c r="V30" i="10"/>
  <c r="R36" i="10"/>
  <c r="N27" i="10"/>
  <c r="U42" i="10"/>
  <c r="T24" i="10"/>
  <c r="P45" i="10"/>
  <c r="Q19" i="10"/>
  <c r="W37" i="10"/>
  <c r="O25" i="10"/>
  <c r="O39" i="10"/>
  <c r="P20" i="10"/>
  <c r="O37" i="10"/>
  <c r="U29" i="10"/>
  <c r="P31" i="10"/>
  <c r="Q48" i="10"/>
  <c r="R29" i="10"/>
  <c r="T46" i="10"/>
  <c r="Q33" i="10"/>
  <c r="N40" i="10"/>
  <c r="P43" i="10"/>
  <c r="T27" i="10"/>
  <c r="N43" i="10"/>
  <c r="Q44" i="10"/>
  <c r="N25" i="10"/>
  <c r="W27" i="10"/>
  <c r="V44" i="10"/>
  <c r="U39" i="10"/>
  <c r="T34" i="10"/>
  <c r="R26" i="10"/>
  <c r="Q47" i="10"/>
  <c r="P42" i="10"/>
  <c r="N28" i="10"/>
  <c r="O36" i="10"/>
  <c r="N21" i="10"/>
  <c r="V47" i="10"/>
  <c r="T37" i="10"/>
  <c r="Q24" i="10"/>
  <c r="U25" i="10"/>
  <c r="S41" i="10"/>
  <c r="P27" i="10"/>
  <c r="O48" i="10"/>
  <c r="W36" i="10"/>
  <c r="R39" i="10"/>
  <c r="O20" i="10"/>
  <c r="P47" i="10"/>
  <c r="O41" i="10"/>
  <c r="W23" i="10"/>
  <c r="V40" i="10"/>
  <c r="U35" i="10"/>
  <c r="S31" i="10"/>
  <c r="R48" i="10"/>
  <c r="Q43" i="10"/>
  <c r="P38" i="10"/>
  <c r="Q21" i="10"/>
  <c r="U32" i="10"/>
  <c r="S44" i="10"/>
  <c r="Q34" i="10"/>
  <c r="O24" i="10"/>
  <c r="N20" i="10"/>
  <c r="Q40" i="10"/>
  <c r="O26" i="10"/>
  <c r="V33" i="10"/>
  <c r="U28" i="10"/>
  <c r="T23" i="10"/>
  <c r="S40" i="10"/>
  <c r="R35" i="10"/>
  <c r="P30" i="10"/>
  <c r="N39" i="10"/>
  <c r="O21" i="10"/>
  <c r="O22" i="10"/>
  <c r="Q36" i="10"/>
  <c r="N45" i="10"/>
  <c r="W45" i="10"/>
  <c r="V36" i="10"/>
  <c r="U47" i="10"/>
  <c r="T42" i="10"/>
  <c r="S37" i="10"/>
  <c r="R44" i="10"/>
  <c r="Q39" i="10"/>
  <c r="P34" i="10"/>
  <c r="O33" i="10"/>
  <c r="R41" i="10"/>
  <c r="P19" i="10"/>
  <c r="R37" i="10"/>
  <c r="P28" i="10"/>
  <c r="N41" i="10"/>
  <c r="O45" i="10"/>
  <c r="W31" i="10"/>
  <c r="W41" i="10"/>
  <c r="V48" i="10"/>
  <c r="U33" i="10"/>
  <c r="U43" i="10"/>
  <c r="T28" i="10"/>
  <c r="T38" i="10"/>
  <c r="S23" i="10"/>
  <c r="R30" i="10"/>
  <c r="R40" i="10"/>
  <c r="Q25" i="10"/>
  <c r="Q35" i="10"/>
  <c r="P46" i="10"/>
  <c r="N48" i="10"/>
  <c r="N32" i="10"/>
  <c r="O29" i="10"/>
  <c r="O40" i="10"/>
  <c r="Q30" i="10"/>
  <c r="P24" i="10"/>
  <c r="N29" i="10"/>
  <c r="W30" i="10"/>
  <c r="W40" i="10"/>
  <c r="V25" i="10"/>
  <c r="V35" i="10"/>
  <c r="U46" i="10"/>
  <c r="T31" i="10"/>
  <c r="T41" i="10"/>
  <c r="S48" i="10"/>
  <c r="R33" i="10"/>
  <c r="R43" i="10"/>
  <c r="Q28" i="10"/>
  <c r="Q38" i="10"/>
  <c r="P21" i="10"/>
  <c r="N47" i="10"/>
  <c r="N31" i="10"/>
  <c r="O28" i="10"/>
  <c r="O43" i="10"/>
  <c r="O38" i="10"/>
  <c r="O27" i="10"/>
  <c r="N30" i="10"/>
  <c r="N46" i="10"/>
  <c r="P36" i="10"/>
  <c r="P25" i="10"/>
  <c r="Q41" i="10"/>
  <c r="Q31" i="10"/>
  <c r="R42" i="10"/>
  <c r="R24" i="10"/>
  <c r="R32" i="10"/>
  <c r="S38" i="10"/>
  <c r="S46" i="10"/>
  <c r="S28" i="10"/>
  <c r="T40" i="10"/>
  <c r="T48" i="10"/>
  <c r="T30" i="10"/>
  <c r="U37" i="10"/>
  <c r="U45" i="10"/>
  <c r="U27" i="10"/>
  <c r="V34" i="10"/>
  <c r="V24" i="10"/>
  <c r="V32" i="10"/>
  <c r="W38" i="10"/>
  <c r="W46" i="10"/>
  <c r="W28" i="10"/>
  <c r="P40" i="10"/>
  <c r="R45" i="10"/>
  <c r="S39" i="10"/>
  <c r="S47" i="10"/>
  <c r="T43" i="10"/>
  <c r="T33" i="10"/>
  <c r="U48" i="10"/>
  <c r="V37" i="10"/>
  <c r="V27" i="10"/>
  <c r="W39" i="10"/>
  <c r="W29" i="10"/>
  <c r="N38" i="10"/>
  <c r="P33" i="10"/>
  <c r="R34" i="10"/>
  <c r="R28" i="10"/>
  <c r="S42" i="10"/>
  <c r="S32" i="10"/>
  <c r="T44" i="10"/>
  <c r="U41" i="10"/>
  <c r="U31" i="10"/>
  <c r="V46" i="10"/>
  <c r="W34" i="10"/>
  <c r="W24" i="10"/>
  <c r="O34" i="10"/>
  <c r="O23" i="10"/>
  <c r="N26" i="10"/>
  <c r="N42" i="10"/>
  <c r="P48" i="10"/>
  <c r="Q37" i="10"/>
  <c r="Q27" i="10"/>
  <c r="R38" i="10"/>
  <c r="R23" i="10"/>
  <c r="R31" i="10"/>
  <c r="S35" i="10"/>
  <c r="S43" i="10"/>
  <c r="S25" i="10"/>
  <c r="S33" i="10"/>
  <c r="T39" i="10"/>
  <c r="T47" i="10"/>
  <c r="T29" i="10"/>
  <c r="U36" i="10"/>
  <c r="U44" i="10"/>
  <c r="U26" i="10"/>
  <c r="V41" i="10"/>
  <c r="V23" i="10"/>
  <c r="V31" i="10"/>
  <c r="W35" i="10"/>
  <c r="W43" i="10"/>
  <c r="W25" i="10"/>
  <c r="W33" i="10"/>
  <c r="V42" i="10"/>
  <c r="O42" i="10"/>
  <c r="O31" i="10"/>
  <c r="N34" i="10"/>
  <c r="P29" i="10"/>
  <c r="Q45" i="10"/>
  <c r="R27" i="10"/>
  <c r="S29" i="10"/>
  <c r="T35" i="10"/>
  <c r="T25" i="10"/>
  <c r="U40" i="10"/>
  <c r="U30" i="10"/>
  <c r="V45" i="10"/>
  <c r="W47" i="10"/>
  <c r="O46" i="10"/>
  <c r="N22" i="10"/>
  <c r="P44" i="10"/>
  <c r="Q23" i="10"/>
  <c r="R46" i="10"/>
  <c r="S34" i="10"/>
  <c r="S24" i="10"/>
  <c r="T36" i="10"/>
  <c r="T26" i="10"/>
  <c r="U23" i="10"/>
  <c r="V38" i="10"/>
  <c r="V28" i="10"/>
  <c r="W42" i="10"/>
  <c r="W32" i="10"/>
  <c r="P35" i="10"/>
  <c r="W48" i="10"/>
  <c r="V43" i="10"/>
  <c r="U38" i="10"/>
  <c r="S30" i="10"/>
  <c r="R25" i="10"/>
  <c r="Q46" i="10"/>
  <c r="P41" i="10"/>
  <c r="N23" i="10"/>
  <c r="O35" i="10"/>
  <c r="O30" i="10"/>
  <c r="V26" i="10"/>
  <c r="T32" i="10"/>
  <c r="S27" i="10"/>
  <c r="Q29" i="10"/>
  <c r="P23" i="10"/>
  <c r="N36" i="10"/>
  <c r="O44" i="10"/>
  <c r="P32" i="10"/>
  <c r="N37" i="10"/>
  <c r="W44" i="10"/>
  <c r="V29" i="10"/>
  <c r="V39" i="10"/>
  <c r="U24" i="10"/>
  <c r="U34" i="10"/>
  <c r="T45" i="10"/>
  <c r="S26" i="10"/>
  <c r="S36" i="10"/>
  <c r="R47" i="10"/>
  <c r="Q32" i="10"/>
  <c r="Q42" i="10"/>
  <c r="P26" i="10"/>
  <c r="P37" i="10"/>
  <c r="N35" i="10"/>
  <c r="O32" i="10"/>
  <c r="O47" i="10"/>
  <c r="R81" i="7"/>
  <c r="D12" i="16" s="1"/>
  <c r="D15" i="16"/>
  <c r="P22" i="10"/>
  <c r="AE52" i="12"/>
  <c r="Z38" i="7"/>
  <c r="AA36" i="7"/>
  <c r="Q20" i="10"/>
  <c r="AF50" i="12"/>
  <c r="R19" i="10"/>
  <c r="AB35" i="7"/>
  <c r="AG49" i="12"/>
  <c r="L20" i="14"/>
  <c r="K25" i="14"/>
  <c r="F42" i="13"/>
  <c r="F18" i="13"/>
  <c r="M20" i="14"/>
  <c r="L25" i="14"/>
  <c r="G27" i="13" l="1"/>
  <c r="H38" i="13" s="1"/>
  <c r="V97" i="12"/>
  <c r="U98" i="12"/>
  <c r="G26" i="13"/>
  <c r="V96" i="12"/>
  <c r="G37" i="13"/>
  <c r="G39" i="13" s="1"/>
  <c r="F28" i="13"/>
  <c r="AA37" i="7"/>
  <c r="AF51" i="12"/>
  <c r="E17" i="13"/>
  <c r="E21" i="13" s="1"/>
  <c r="F17" i="13"/>
  <c r="G41" i="13" s="1"/>
  <c r="D17" i="13"/>
  <c r="AA38" i="7"/>
  <c r="Q22" i="10"/>
  <c r="G17" i="13" s="1"/>
  <c r="H41" i="13" s="1"/>
  <c r="AF52" i="12"/>
  <c r="R20" i="10"/>
  <c r="AG50" i="12"/>
  <c r="AB36" i="7"/>
  <c r="S19" i="10"/>
  <c r="AH49" i="12"/>
  <c r="AC35" i="7"/>
  <c r="G42" i="13"/>
  <c r="G18" i="13"/>
  <c r="N20" i="14"/>
  <c r="M25" i="14"/>
  <c r="H27" i="13" l="1"/>
  <c r="I38" i="13" s="1"/>
  <c r="W97" i="12"/>
  <c r="V98" i="12"/>
  <c r="H26" i="13"/>
  <c r="W96" i="12"/>
  <c r="H37" i="13"/>
  <c r="H39" i="13" s="1"/>
  <c r="G28" i="13"/>
  <c r="AB37" i="7"/>
  <c r="AG51" i="12"/>
  <c r="R21" i="10"/>
  <c r="F41" i="13"/>
  <c r="F51" i="13" s="1"/>
  <c r="F52" i="13" s="1"/>
  <c r="F21" i="13"/>
  <c r="G45" i="13"/>
  <c r="G51" i="13" s="1"/>
  <c r="G52" i="13" s="1"/>
  <c r="E41" i="13"/>
  <c r="E45" i="13" s="1"/>
  <c r="E51" i="13" s="1"/>
  <c r="E52" i="13" s="1"/>
  <c r="D21" i="13"/>
  <c r="AG52" i="12"/>
  <c r="R22" i="10"/>
  <c r="AB38" i="7"/>
  <c r="S20" i="10"/>
  <c r="AC36" i="7"/>
  <c r="AH50" i="12"/>
  <c r="T19" i="10"/>
  <c r="AI49" i="12"/>
  <c r="AD35" i="7"/>
  <c r="H42" i="13"/>
  <c r="H45" i="13" s="1"/>
  <c r="G21" i="13"/>
  <c r="N25" i="14"/>
  <c r="H18" i="13"/>
  <c r="O20" i="14"/>
  <c r="I27" i="13" l="1"/>
  <c r="J38" i="13" s="1"/>
  <c r="X97" i="12"/>
  <c r="I26" i="13"/>
  <c r="W98" i="12"/>
  <c r="X96" i="12"/>
  <c r="I37" i="13"/>
  <c r="I39" i="13" s="1"/>
  <c r="H28" i="13"/>
  <c r="H51" i="13"/>
  <c r="H52" i="13" s="1"/>
  <c r="H17" i="13"/>
  <c r="I41" i="13" s="1"/>
  <c r="AC37" i="7"/>
  <c r="AH51" i="12"/>
  <c r="S21" i="10"/>
  <c r="AC38" i="7"/>
  <c r="AH52" i="12"/>
  <c r="S22" i="10"/>
  <c r="AD36" i="7"/>
  <c r="AI50" i="12"/>
  <c r="T20" i="10"/>
  <c r="U19" i="10"/>
  <c r="AE35" i="7"/>
  <c r="AJ49" i="12"/>
  <c r="I18" i="13"/>
  <c r="P20" i="14"/>
  <c r="O25" i="14"/>
  <c r="I42" i="13"/>
  <c r="J27" i="13" l="1"/>
  <c r="K38" i="13" s="1"/>
  <c r="Y97" i="12"/>
  <c r="I28" i="13"/>
  <c r="J37" i="13"/>
  <c r="J39" i="13" s="1"/>
  <c r="J26" i="13"/>
  <c r="Y96" i="12"/>
  <c r="X98" i="12"/>
  <c r="H21" i="13"/>
  <c r="I45" i="13"/>
  <c r="I51" i="13" s="1"/>
  <c r="I52" i="13" s="1"/>
  <c r="I17" i="13"/>
  <c r="J41" i="13" s="1"/>
  <c r="AD37" i="7"/>
  <c r="AI51" i="12"/>
  <c r="T21" i="10"/>
  <c r="AD38" i="7"/>
  <c r="AI52" i="12"/>
  <c r="T22" i="10"/>
  <c r="AE36" i="7"/>
  <c r="AJ50" i="12"/>
  <c r="U20" i="10"/>
  <c r="V19" i="10"/>
  <c r="AF35" i="7"/>
  <c r="AK49" i="12"/>
  <c r="J18" i="13"/>
  <c r="Q20" i="14"/>
  <c r="P25" i="14"/>
  <c r="J42" i="13"/>
  <c r="I21" i="13" l="1"/>
  <c r="K27" i="13"/>
  <c r="L38" i="13" s="1"/>
  <c r="Z97" i="12"/>
  <c r="Z96" i="12"/>
  <c r="K26" i="13"/>
  <c r="Y98" i="12"/>
  <c r="J28" i="13"/>
  <c r="K37" i="13"/>
  <c r="K39" i="13" s="1"/>
  <c r="J17" i="13"/>
  <c r="K41" i="13" s="1"/>
  <c r="J45" i="13"/>
  <c r="J51" i="13" s="1"/>
  <c r="J52" i="13" s="1"/>
  <c r="AE37" i="7"/>
  <c r="AJ51" i="12"/>
  <c r="U21" i="10"/>
  <c r="AJ52" i="12"/>
  <c r="AE38" i="7"/>
  <c r="U22" i="10"/>
  <c r="V20" i="10"/>
  <c r="AK50" i="12"/>
  <c r="AF36" i="7"/>
  <c r="W19" i="10"/>
  <c r="AL49" i="12"/>
  <c r="K18" i="13"/>
  <c r="R20" i="14"/>
  <c r="Q25" i="14"/>
  <c r="K42" i="13"/>
  <c r="L27" i="13" l="1"/>
  <c r="M38" i="13" s="1"/>
  <c r="AA97" i="12"/>
  <c r="M27" i="13" s="1"/>
  <c r="N38" i="13" s="1"/>
  <c r="K28" i="13"/>
  <c r="L37" i="13"/>
  <c r="L39" i="13" s="1"/>
  <c r="L26" i="13"/>
  <c r="AA96" i="12"/>
  <c r="Z98" i="12"/>
  <c r="V21" i="10"/>
  <c r="AF37" i="7"/>
  <c r="AK51" i="12"/>
  <c r="K45" i="13"/>
  <c r="K51" i="13" s="1"/>
  <c r="K52" i="13" s="1"/>
  <c r="K17" i="13"/>
  <c r="L41" i="13" s="1"/>
  <c r="J21" i="13"/>
  <c r="AK52" i="12"/>
  <c r="V22" i="10"/>
  <c r="AF38" i="7"/>
  <c r="AL50" i="12"/>
  <c r="W20" i="10"/>
  <c r="R25" i="14"/>
  <c r="L18" i="13"/>
  <c r="S20" i="14"/>
  <c r="L42" i="13"/>
  <c r="AA98" i="12" l="1"/>
  <c r="M26" i="13"/>
  <c r="L28" i="13"/>
  <c r="M37" i="13"/>
  <c r="M39" i="13" s="1"/>
  <c r="L17" i="13"/>
  <c r="M41" i="13" s="1"/>
  <c r="K21" i="13"/>
  <c r="L45" i="13"/>
  <c r="L51" i="13" s="1"/>
  <c r="L52" i="13" s="1"/>
  <c r="AL51" i="12"/>
  <c r="W21" i="10"/>
  <c r="AL52" i="12"/>
  <c r="W22" i="10"/>
  <c r="M42" i="13"/>
  <c r="M18" i="13"/>
  <c r="S25" i="14"/>
  <c r="M28" i="13" l="1"/>
  <c r="N37" i="13"/>
  <c r="N39" i="13" s="1"/>
  <c r="L21" i="13"/>
  <c r="M45" i="13"/>
  <c r="M51" i="13" s="1"/>
  <c r="M52" i="13" s="1"/>
  <c r="M17" i="13"/>
  <c r="N41" i="13" s="1"/>
  <c r="N42" i="13"/>
  <c r="M21" i="13" l="1"/>
  <c r="N45" i="13"/>
  <c r="N51" i="13" s="1"/>
  <c r="N52" i="13" s="1"/>
  <c r="D56" i="13" s="1"/>
  <c r="D54" i="13" s="1"/>
</calcChain>
</file>

<file path=xl/comments1.xml><?xml version="1.0" encoding="utf-8"?>
<comments xmlns="http://schemas.openxmlformats.org/spreadsheetml/2006/main">
  <authors>
    <author>sergio</author>
  </authors>
  <commentList>
    <comment ref="C13" authorId="0" shapeId="0">
      <text>
        <r>
          <rPr>
            <sz val="9"/>
            <color indexed="81"/>
            <rFont val="Tahoma"/>
            <family val="2"/>
          </rPr>
          <t xml:space="preserve">En caso de que los recuadros de comentarios no estén ocultos, seguir los siguientes pasos:
1.- ir a </t>
        </r>
        <r>
          <rPr>
            <b/>
            <sz val="9"/>
            <color indexed="81"/>
            <rFont val="Tahoma"/>
            <family val="2"/>
          </rPr>
          <t xml:space="preserve">archivo
</t>
        </r>
        <r>
          <rPr>
            <sz val="9"/>
            <color indexed="81"/>
            <rFont val="Tahoma"/>
            <family val="2"/>
          </rPr>
          <t xml:space="preserve">2.-Seleccionar la parte de </t>
        </r>
        <r>
          <rPr>
            <b/>
            <sz val="9"/>
            <color indexed="81"/>
            <rFont val="Tahoma"/>
            <family val="2"/>
          </rPr>
          <t xml:space="preserve">opciones
</t>
        </r>
        <r>
          <rPr>
            <sz val="9"/>
            <color indexed="81"/>
            <rFont val="Tahoma"/>
            <family val="2"/>
          </rPr>
          <t xml:space="preserve">3.-Después seleccionar </t>
        </r>
        <r>
          <rPr>
            <b/>
            <sz val="9"/>
            <color indexed="81"/>
            <rFont val="Tahoma"/>
            <family val="2"/>
          </rPr>
          <t xml:space="preserve">avanzadas 
</t>
        </r>
        <r>
          <rPr>
            <sz val="9"/>
            <color indexed="81"/>
            <rFont val="Tahoma"/>
            <family val="2"/>
          </rPr>
          <t xml:space="preserve">4.- Y en la parte de </t>
        </r>
        <r>
          <rPr>
            <b/>
            <sz val="9"/>
            <color indexed="81"/>
            <rFont val="Tahoma"/>
            <family val="2"/>
          </rPr>
          <t xml:space="preserve">mostrar, </t>
        </r>
        <r>
          <rPr>
            <sz val="9"/>
            <color indexed="81"/>
            <rFont val="Tahoma"/>
            <family val="2"/>
          </rPr>
          <t xml:space="preserve"> habilitar la opciones de </t>
        </r>
        <r>
          <rPr>
            <b/>
            <i/>
            <sz val="9"/>
            <color indexed="81"/>
            <rFont val="Tahoma"/>
            <family val="2"/>
          </rPr>
          <t>solo indicadores y comentarios al mantener el mouse</t>
        </r>
        <r>
          <rPr>
            <b/>
            <sz val="9"/>
            <color indexed="81"/>
            <rFont val="Tahoma"/>
            <family val="2"/>
          </rPr>
          <t xml:space="preserve">
</t>
        </r>
      </text>
    </comment>
  </commentList>
</comments>
</file>

<file path=xl/comments10.xml><?xml version="1.0" encoding="utf-8"?>
<comments xmlns="http://schemas.openxmlformats.org/spreadsheetml/2006/main">
  <authors>
    <author>sergio</author>
  </authors>
  <commentList>
    <comment ref="L11" authorId="0" shapeId="0">
      <text>
        <r>
          <rPr>
            <b/>
            <sz val="9"/>
            <color indexed="81"/>
            <rFont val="Tahoma"/>
            <family val="2"/>
          </rPr>
          <t xml:space="preserve">INFORMACIÓN REQUERIDA:
</t>
        </r>
        <r>
          <rPr>
            <sz val="9"/>
            <color indexed="81"/>
            <rFont val="Tahoma"/>
            <family val="2"/>
          </rPr>
          <t>Deberá especificar los costos iniciales del equipo médico, tales como los precios de referencia, costo por accesorios funcionales y costo de la infraestructura para su funcionamiento.</t>
        </r>
      </text>
    </comment>
    <comment ref="C28" authorId="0" shapeId="0">
      <text>
        <r>
          <rPr>
            <b/>
            <sz val="9"/>
            <color indexed="81"/>
            <rFont val="Tahoma"/>
            <family val="2"/>
          </rPr>
          <t>INFORMACIÓN REQUERIDA:</t>
        </r>
        <r>
          <rPr>
            <sz val="9"/>
            <color indexed="81"/>
            <rFont val="Tahoma"/>
            <family val="2"/>
          </rPr>
          <t xml:space="preserve">
</t>
        </r>
        <r>
          <rPr>
            <sz val="9"/>
            <color indexed="81"/>
            <rFont val="Tahoma"/>
            <family val="2"/>
          </rPr>
          <t xml:space="preserve">
</t>
        </r>
        <r>
          <rPr>
            <b/>
            <sz val="9"/>
            <color indexed="81"/>
            <rFont val="Tahoma"/>
            <family val="2"/>
          </rPr>
          <t>Accesorios de equipos médicos</t>
        </r>
        <r>
          <rPr>
            <sz val="9"/>
            <color indexed="81"/>
            <rFont val="Tahoma"/>
            <family val="2"/>
          </rPr>
          <t>: equipos, piezas o módulos complementarios o auxiliares, cuyo objetivo es incrementar las funciones, productividad o seguridad de un equipo médico y que permiten mejorar la prestación del servicio</t>
        </r>
      </text>
    </comment>
  </commentList>
</comments>
</file>

<file path=xl/comments11.xml><?xml version="1.0" encoding="utf-8"?>
<comments xmlns="http://schemas.openxmlformats.org/spreadsheetml/2006/main">
  <authors>
    <author>sergio</author>
  </authors>
  <commentList>
    <comment ref="D12" authorId="0" shapeId="0">
      <text>
        <r>
          <rPr>
            <b/>
            <sz val="9"/>
            <color indexed="81"/>
            <rFont val="Tahoma"/>
            <family val="2"/>
          </rPr>
          <t>INFORMACIÓN REQUERIDA:</t>
        </r>
        <r>
          <rPr>
            <sz val="9"/>
            <color indexed="81"/>
            <rFont val="Tahoma"/>
            <family val="2"/>
          </rPr>
          <t xml:space="preserve">
Especifique la cantidad de insumos que se requieren por cada procedimiento con el equipo médico solicitado.
</t>
        </r>
        <r>
          <rPr>
            <b/>
            <sz val="9"/>
            <color indexed="81"/>
            <rFont val="Tahoma"/>
            <family val="2"/>
          </rPr>
          <t>Consumibles de equipos médicos</t>
        </r>
        <r>
          <rPr>
            <sz val="9"/>
            <color indexed="81"/>
            <rFont val="Tahoma"/>
            <family val="2"/>
          </rPr>
          <t>: Son los materiales desechables necesarios  para que el equipo médico realice sus funciones,  que con su utilización se agotan, de consumo repetitivo y frecuente, que pierden sus propiedades o características de origen después de usarse, y de los cuales se debe considerar su inclusión en los consumos promedios mensuales de adquisición.</t>
        </r>
      </text>
    </comment>
  </commentList>
</comments>
</file>

<file path=xl/comments12.xml><?xml version="1.0" encoding="utf-8"?>
<comments xmlns="http://schemas.openxmlformats.org/spreadsheetml/2006/main">
  <authors>
    <author>sergio</author>
  </authors>
  <commentList>
    <comment ref="B13" authorId="0" shapeId="0">
      <text>
        <r>
          <rPr>
            <b/>
            <sz val="9"/>
            <color indexed="81"/>
            <rFont val="Tahoma"/>
            <family val="2"/>
          </rPr>
          <t>INFORMACIÓN REQUERIDA</t>
        </r>
        <r>
          <rPr>
            <sz val="9"/>
            <color indexed="81"/>
            <rFont val="Tahoma"/>
            <family val="2"/>
          </rPr>
          <t xml:space="preserve">
Especificar el sueldo de cada profesionista que intervienen en los procedimientos donde se usa el equipo solicitado. Es importante mencionar el número de plazas tanto existentes como nuevas.
</t>
        </r>
      </text>
    </comment>
  </commentList>
</comments>
</file>

<file path=xl/comments13.xml><?xml version="1.0" encoding="utf-8"?>
<comments xmlns="http://schemas.openxmlformats.org/spreadsheetml/2006/main">
  <authors>
    <author>sergio</author>
  </authors>
  <commentList>
    <comment ref="J18" authorId="0" shapeId="0">
      <text>
        <r>
          <rPr>
            <b/>
            <sz val="9"/>
            <color indexed="81"/>
            <rFont val="Tahoma"/>
            <family val="2"/>
          </rPr>
          <t>INFORMACIÓN REQUERIDA:</t>
        </r>
        <r>
          <rPr>
            <sz val="9"/>
            <color indexed="81"/>
            <rFont val="Tahoma"/>
            <family val="2"/>
          </rPr>
          <t xml:space="preserve">
Deberá especificar el monto del gasto monetario para la verificación del funcionamiento del equipo médico, el cual puede ser programado o debido a una falla técnica.</t>
        </r>
      </text>
    </comment>
  </commentList>
</comments>
</file>

<file path=xl/comments2.xml><?xml version="1.0" encoding="utf-8"?>
<comments xmlns="http://schemas.openxmlformats.org/spreadsheetml/2006/main">
  <authors>
    <author>sergio</author>
  </authors>
  <commentList>
    <comment ref="D16" authorId="0" shapeId="0">
      <text>
        <r>
          <rPr>
            <b/>
            <sz val="9"/>
            <color indexed="81"/>
            <rFont val="Tahoma"/>
            <family val="2"/>
          </rPr>
          <t>INFORMACIÓN REQUERIDA:</t>
        </r>
        <r>
          <rPr>
            <sz val="9"/>
            <color indexed="81"/>
            <rFont val="Tahoma"/>
            <family val="2"/>
          </rPr>
          <t xml:space="preserve">
Datos de la unidad médica.- Se deberá especificar qué tipo de Unidad Médica es donde se requiere el equipo solicitado, por ejemplo:
• Centro de Salud 
• Centro de Salud con Servicios Ampliados (CESSA)
• Hospital General
• Hospital Regional de Alta Especialidad (HRAE)
• Unidades de Especialidades Médicas (UNEMES)
Así mismo se deberá especificar:
• Los datos de ubicación geográfica, Estado, municipio, dirección, teléfono, etc.
• Número de quirófanos 
• El número de camas censables y no censables
</t>
        </r>
      </text>
    </comment>
    <comment ref="E27" authorId="0" shapeId="0">
      <text>
        <r>
          <rPr>
            <b/>
            <sz val="9"/>
            <color indexed="81"/>
            <rFont val="Tahoma"/>
            <family val="2"/>
          </rPr>
          <t>INFORMACION REQUERIDA:</t>
        </r>
        <r>
          <rPr>
            <sz val="9"/>
            <color indexed="81"/>
            <rFont val="Tahoma"/>
            <family val="2"/>
          </rPr>
          <t xml:space="preserve">
Datos del titular de la Secretaría de Salud Estatal
• Nombre: Nombre del Secretario de Salud del Estado solicitante
• Dirección: Indicar la dirección en la cual se recibirá respuesta.
• Correo electrónico: Indicar la dirección de correo electrónico. (Indispensable para mantener comunicación).
• Teléfono: Indicar el número telefónico incluyendo clave LADA. (Indispensable para mantener comunicación)
</t>
        </r>
      </text>
    </comment>
    <comment ref="E36" authorId="0" shapeId="0">
      <text>
        <r>
          <rPr>
            <b/>
            <sz val="9"/>
            <color indexed="81"/>
            <rFont val="Tahoma"/>
            <family val="2"/>
          </rPr>
          <t xml:space="preserve">INFORMACIÓN REQUERIDA: </t>
        </r>
        <r>
          <rPr>
            <sz val="9"/>
            <color indexed="81"/>
            <rFont val="Tahoma"/>
            <family val="2"/>
          </rPr>
          <t xml:space="preserve">
Datos del director de Planeación Estatal 
• Nombre: Nombre del director de planeación de la institución médica solicitante
• Institución: Institución médica solicitante
• Departamento: indicar el departamento del director de planeación 
• Cargo: indicar el cargo del solicitante
• Correo electrónico: Indicar la dirección de correo electrónico. (Indispensable para mantener comunicación).
• Teléfono: Indicar el número telefónico incluyendo clave LADA. (Indispensable para mantener comunicación 
</t>
        </r>
      </text>
    </comment>
    <comment ref="H46" authorId="0" shapeId="0">
      <text>
        <r>
          <rPr>
            <b/>
            <sz val="9"/>
            <color indexed="81"/>
            <rFont val="Tahoma"/>
            <family val="2"/>
          </rPr>
          <t xml:space="preserve">INFORMACIÓN REQUERIDA: 
</t>
        </r>
        <r>
          <rPr>
            <sz val="9"/>
            <color indexed="81"/>
            <rFont val="Tahoma"/>
            <family val="2"/>
          </rPr>
          <t xml:space="preserve">
Datos del responsable del llenado de esta cédula (contacto directo de CENETEC)
• Nombre: Nombre del director de planeación de la institución médica solicitante
• Institución: Institución médica solicitante
• Departamento: indicar el departamento del responsable del llenado
• Cargo: indicar el cargo del responsable del llenado
• Correo electrónico: Indicar la dirección de correo electrónico. (Indispensable para mantener comunicación).
• Teléfono: Indicar el número telefónico incluyendo clave LADA. (Indispensable para mantener comunicación. 
</t>
        </r>
      </text>
    </comment>
  </commentList>
</comments>
</file>

<file path=xl/comments3.xml><?xml version="1.0" encoding="utf-8"?>
<comments xmlns="http://schemas.openxmlformats.org/spreadsheetml/2006/main">
  <authors>
    <author>sergio</author>
  </authors>
  <commentList>
    <comment ref="D17" authorId="0" shapeId="0">
      <text>
        <r>
          <rPr>
            <b/>
            <sz val="9"/>
            <color indexed="81"/>
            <rFont val="Tahoma"/>
            <family val="2"/>
          </rPr>
          <t xml:space="preserve">INFORMACIÓN REQUERIDA:
</t>
        </r>
        <r>
          <rPr>
            <sz val="9"/>
            <color indexed="81"/>
            <rFont val="Tahoma"/>
            <family val="2"/>
          </rPr>
          <t>Clave Única de Establecimientos de Salud(CLUES) debe corresponder a la Unidad Médica mencionada en la cédula de CDNEM.
Usted puede consulta: http://plataforma.salud.gob.mx:8091/</t>
        </r>
      </text>
    </comment>
    <comment ref="E19" authorId="0" shapeId="0">
      <text>
        <r>
          <rPr>
            <b/>
            <sz val="9"/>
            <color indexed="81"/>
            <rFont val="Tahoma"/>
            <family val="2"/>
          </rPr>
          <t>INFORMACIÓN REQUERIDA:</t>
        </r>
        <r>
          <rPr>
            <sz val="9"/>
            <color indexed="81"/>
            <rFont val="Tahoma"/>
            <family val="2"/>
          </rPr>
          <t xml:space="preserve">
En caso del que el proyecto ya cuente con un plan arquitectónico indicar la clave PMI.
Usted puede consultar: http://www.dgplades.salud.gob.mx/interior/pmi.html</t>
        </r>
      </text>
    </comment>
    <comment ref="E22" authorId="0" shapeId="0">
      <text>
        <r>
          <rPr>
            <b/>
            <sz val="9"/>
            <color indexed="81"/>
            <rFont val="Tahoma"/>
            <family val="2"/>
          </rPr>
          <t>INFORMACIÓN REQUERIDA:</t>
        </r>
        <r>
          <rPr>
            <sz val="9"/>
            <color indexed="81"/>
            <rFont val="Tahoma"/>
            <family val="2"/>
          </rPr>
          <t xml:space="preserve">
En caso de que el proyecto ya este registrado ante la Secretaría de Hacienda y Crédito Público, especificar la clave de cartera.
Usted puede consulta: http://www.apartados.hacienda.gob.mx/sistema_cartera_inversion/</t>
        </r>
      </text>
    </comment>
    <comment ref="E24" authorId="0" shapeId="0">
      <text>
        <r>
          <rPr>
            <b/>
            <sz val="9"/>
            <color indexed="81"/>
            <rFont val="Tahoma"/>
            <family val="2"/>
          </rPr>
          <t>INFORMACIÓN REQUERIDA:</t>
        </r>
        <r>
          <rPr>
            <sz val="9"/>
            <color indexed="81"/>
            <rFont val="Tahoma"/>
            <family val="2"/>
          </rPr>
          <t xml:space="preserve">
Especificar de dónde provienen los recursos para el proyecto social.
*Fondo de Previsión Presupuestal (2%): Es el fondo que apoya al financiamiento para la atención de las necesidades de infraestructura para la atención primaria y especialidades básicas, preferentemente para las entidades con mayor marginación social. Además cubre las diferencias imprevistas en la demanda de servicios y para la garantia de pago por la prestación interestatal de servicios.
*Presupuesto de Egresos de la federación: Presupuesto que la Federación otorga para el ejercicio fiscal correspondiente.
*Se debe especificar si la fuente de fianciamiento es de otro tipo, de ser así, anexar un documento que explique su origen.</t>
        </r>
      </text>
    </comment>
    <comment ref="D27" authorId="0" shapeId="0">
      <text>
        <r>
          <rPr>
            <b/>
            <sz val="9"/>
            <color indexed="81"/>
            <rFont val="Tahoma"/>
            <family val="2"/>
          </rPr>
          <t xml:space="preserve">INFORMACIÓN REQUERIDA:
</t>
        </r>
        <r>
          <rPr>
            <sz val="9"/>
            <color indexed="81"/>
            <rFont val="Tahoma"/>
            <family val="2"/>
          </rPr>
          <t xml:space="preserve">Especificar el nombre del proyecto
</t>
        </r>
      </text>
    </comment>
    <comment ref="D32" authorId="0" shapeId="0">
      <text>
        <r>
          <rPr>
            <b/>
            <sz val="9"/>
            <color indexed="81"/>
            <rFont val="Tahoma"/>
            <family val="2"/>
          </rPr>
          <t>INFORMACIÓN REQUERIDA:</t>
        </r>
        <r>
          <rPr>
            <sz val="9"/>
            <color indexed="81"/>
            <rFont val="Tahoma"/>
            <family val="2"/>
          </rPr>
          <t xml:space="preserve">
Definir brevemente el objetivo principal del proyecto por el que se requiere el equipo solicitado</t>
        </r>
      </text>
    </comment>
    <comment ref="D39" authorId="0" shapeId="0">
      <text>
        <r>
          <rPr>
            <b/>
            <sz val="9"/>
            <color indexed="81"/>
            <rFont val="Tahoma"/>
            <family val="2"/>
          </rPr>
          <t>INFORMACIÓN REQUERIDA:</t>
        </r>
        <r>
          <rPr>
            <sz val="9"/>
            <color indexed="81"/>
            <rFont val="Tahoma"/>
            <family val="2"/>
          </rPr>
          <t xml:space="preserve">
Especificar las razones que dieron origen a la necesidad, así como la situación que se mantiene sin realizar el proyecto</t>
        </r>
      </text>
    </comment>
    <comment ref="E44" authorId="0" shapeId="0">
      <text>
        <r>
          <rPr>
            <b/>
            <sz val="9"/>
            <color indexed="81"/>
            <rFont val="Tahoma"/>
            <family val="2"/>
          </rPr>
          <t>INFORMACIÓN REQUERIDA:
*</t>
        </r>
        <r>
          <rPr>
            <sz val="9"/>
            <color indexed="81"/>
            <rFont val="Tahoma"/>
            <family val="2"/>
          </rPr>
          <t xml:space="preserve">Especificar el nombre del equipo médico, el cual deberá corresponder al nombre de las cédulas de especificaciones técnicas de CENETEC.
Usted puede consultar: http://www.cenetec.salud.gob.mx/interior/cet.html
</t>
        </r>
      </text>
    </comment>
    <comment ref="E46" authorId="0" shapeId="0">
      <text>
        <r>
          <rPr>
            <b/>
            <sz val="9"/>
            <color indexed="81"/>
            <rFont val="Tahoma"/>
            <family val="2"/>
          </rPr>
          <t xml:space="preserve">INFORMACIÓN REQUERIDA:
</t>
        </r>
        <r>
          <rPr>
            <sz val="9"/>
            <color indexed="81"/>
            <rFont val="Tahoma"/>
            <family val="2"/>
          </rPr>
          <t xml:space="preserve">Especificar la Clave de Cuadro Básico del equipo solicitado. </t>
        </r>
        <r>
          <rPr>
            <u/>
            <sz val="9"/>
            <color indexed="81"/>
            <rFont val="Tahoma"/>
            <family val="2"/>
          </rPr>
          <t>Si el equipo médico no cuenta con esta clave, no se podrá emitir un Certificado de Necesidad</t>
        </r>
        <r>
          <rPr>
            <sz val="9"/>
            <color indexed="81"/>
            <rFont val="Tahoma"/>
            <family val="2"/>
          </rPr>
          <t>.
Usted puede consultar: 
http://www.csg.gob.mx/contenidos/CB2013/cuadro_basico</t>
        </r>
      </text>
    </comment>
    <comment ref="G50" authorId="0" shapeId="0">
      <text>
        <r>
          <rPr>
            <b/>
            <sz val="9"/>
            <color indexed="81"/>
            <rFont val="Tahoma"/>
            <family val="2"/>
          </rPr>
          <t xml:space="preserve">INFORMACIÓN REQUERIDA:
</t>
        </r>
        <r>
          <rPr>
            <sz val="9"/>
            <color indexed="81"/>
            <rFont val="Tahoma"/>
            <family val="2"/>
          </rPr>
          <t>Se debera especificar que tipo de proyecto se va a realizar:
  •Ampliación: Acción de infraestructura que consiste en el incremento de metros cuadrados de construcción de una unidad médica, a fin de satisfacer las necesidad de atención a la salud de la población.
  •Fortalecimiento: Cuando se pretende incrementar la capacidad de atención o capacidad resolutiva de una unidad de salud.
  •Sustitución: Acción que consiste en la creación de nueva infraestructura, por la sustitución de la unidad actual por deterioro o deficiencias de la misma, a fin de satisfacer las necesidades de atención a la salud de la población.
  •Obra Nueva: Acción de infraestructura que consiste en la creación de nueva infraestructura, por inexistencia, a fin de satisfacer las necesidades de atención a la salud de la población.</t>
        </r>
      </text>
    </comment>
  </commentList>
</comments>
</file>

<file path=xl/comments4.xml><?xml version="1.0" encoding="utf-8"?>
<comments xmlns="http://schemas.openxmlformats.org/spreadsheetml/2006/main">
  <authors>
    <author>sergio</author>
  </authors>
  <commentList>
    <comment ref="C21" authorId="0" shapeId="0">
      <text>
        <r>
          <rPr>
            <b/>
            <sz val="9"/>
            <color indexed="81"/>
            <rFont val="Tahoma"/>
            <family val="2"/>
          </rPr>
          <t>CÓMO INSERTAR IMAGEN:</t>
        </r>
        <r>
          <rPr>
            <sz val="9"/>
            <color indexed="81"/>
            <rFont val="Tahoma"/>
            <family val="2"/>
          </rPr>
          <t xml:space="preserve">
Para insertar la imagen:
1.-En la barra de herramientas seleccione la opción </t>
        </r>
        <r>
          <rPr>
            <b/>
            <sz val="9"/>
            <color indexed="81"/>
            <rFont val="Tahoma"/>
            <family val="2"/>
          </rPr>
          <t xml:space="preserve">insertar.
</t>
        </r>
        <r>
          <rPr>
            <sz val="9"/>
            <color indexed="81"/>
            <rFont val="Tahoma"/>
            <family val="2"/>
          </rPr>
          <t xml:space="preserve">2.-Después seleccione la opcion </t>
        </r>
        <r>
          <rPr>
            <b/>
            <sz val="9"/>
            <color indexed="81"/>
            <rFont val="Tahoma"/>
            <family val="2"/>
          </rPr>
          <t xml:space="preserve">imágenes,
</t>
        </r>
        <r>
          <rPr>
            <sz val="9"/>
            <color indexed="81"/>
            <rFont val="Tahoma"/>
            <family val="2"/>
          </rPr>
          <t xml:space="preserve">3.- Por útimo seleccione el </t>
        </r>
        <r>
          <rPr>
            <b/>
            <sz val="9"/>
            <color indexed="81"/>
            <rFont val="Tahoma"/>
            <family val="2"/>
          </rPr>
          <t>nombre del archivo e insertar,</t>
        </r>
        <r>
          <rPr>
            <sz val="9"/>
            <color indexed="81"/>
            <rFont val="Tahoma"/>
            <family val="2"/>
          </rPr>
          <t xml:space="preserve"> cuando ya aparezca la imagen usted podrá manipularla.
</t>
        </r>
      </text>
    </comment>
  </commentList>
</comments>
</file>

<file path=xl/comments5.xml><?xml version="1.0" encoding="utf-8"?>
<comments xmlns="http://schemas.openxmlformats.org/spreadsheetml/2006/main">
  <authors>
    <author>sergio</author>
  </authors>
  <commentList>
    <comment ref="C13" authorId="0" shapeId="0">
      <text>
        <r>
          <rPr>
            <b/>
            <sz val="9"/>
            <color indexed="81"/>
            <rFont val="Tahoma"/>
            <family val="2"/>
          </rPr>
          <t>INFORMACIÓN REQUERIDA:</t>
        </r>
        <r>
          <rPr>
            <sz val="9"/>
            <color indexed="81"/>
            <rFont val="Tahoma"/>
            <family val="2"/>
          </rPr>
          <t xml:space="preserve">
Especificar las características técnicas del equipo solicitado, sin omitir los accesorios y consumibles que requiere. Dichas características deben ser abiertas e incluyentes, no deberán mencionar marcas ni modelos.
Usted puede consultar: http://www.cenetec.salud.gob.mx/interior/cet.html</t>
        </r>
      </text>
    </comment>
  </commentList>
</comments>
</file>

<file path=xl/comments6.xml><?xml version="1.0" encoding="utf-8"?>
<comments xmlns="http://schemas.openxmlformats.org/spreadsheetml/2006/main">
  <authors>
    <author>sergio</author>
  </authors>
  <commentList>
    <comment ref="C13" authorId="0" shapeId="0">
      <text>
        <r>
          <rPr>
            <b/>
            <sz val="9"/>
            <color indexed="81"/>
            <rFont val="Tahoma"/>
            <family val="2"/>
          </rPr>
          <t xml:space="preserve">INFORMACIÓN REQUERIDA:
</t>
        </r>
        <r>
          <rPr>
            <sz val="9"/>
            <color indexed="81"/>
            <rFont val="Tahoma"/>
            <family val="2"/>
          </rPr>
          <t>Especificar el tipo de población en el área de influencia, es decir, cuantas personas hay con y sin derechohabiencia. Así mismo, especificar la población abierta de otros estados que se atienden o se atenderán en la institución solicitante.
*La población abierta o sin derechohabiencia, es aquella que se integra por aquellas personas que no están aseguradas y se atienden en instalaciones del sector salud de cada estado o privadamente.
* La población asegurada o con derechohabincia, es aquella que e compone por las personas que están afiliadas principalmente a organismos como el Instituto Mexicano de del Seguro Social (IMSS) y el Instituto de Seguridad y Servicios Sociales de los Trabajadores del Estado (ISSSTE), .
Usted puede consultar:
*http://www.conapo.gob.mx/
*http://www.inegi.org.mx/
*http://dgis.salud.gob.mx/cubos/</t>
        </r>
      </text>
    </comment>
  </commentList>
</comments>
</file>

<file path=xl/comments7.xml><?xml version="1.0" encoding="utf-8"?>
<comments xmlns="http://schemas.openxmlformats.org/spreadsheetml/2006/main">
  <authors>
    <author>sergio</author>
  </authors>
  <commentList>
    <comment ref="C12" authorId="0" shapeId="0">
      <text>
        <r>
          <rPr>
            <b/>
            <sz val="9"/>
            <color indexed="81"/>
            <rFont val="Tahoma"/>
            <family val="2"/>
          </rPr>
          <t>INFORMACIÓN REQUERIDA:</t>
        </r>
        <r>
          <rPr>
            <sz val="9"/>
            <color indexed="81"/>
            <rFont val="Tahoma"/>
            <family val="2"/>
          </rPr>
          <t xml:space="preserve">
Se deberán listar las principales causas de egresos en la institución solicitante, se recomienda utilizar la información histórica disponible. En muchos casos la institución que pretende realizar el proyecto no cuenta con la información necesaria, para realizar el estudio de evaluación, por ello, se recomienda que se aproxime por medio de la información publicada por otras instituciones de la misma zona considerada. </t>
        </r>
      </text>
    </comment>
    <comment ref="C34" authorId="0" shapeId="0">
      <text>
        <r>
          <rPr>
            <b/>
            <sz val="9"/>
            <color indexed="81"/>
            <rFont val="Tahoma"/>
            <family val="2"/>
          </rPr>
          <t>INFORMACIÓN REQUERIDA:</t>
        </r>
        <r>
          <rPr>
            <sz val="9"/>
            <color indexed="81"/>
            <rFont val="Tahoma"/>
            <family val="2"/>
          </rPr>
          <t xml:space="preserve"> 
Deberá proporcione las 10 principales causas de morbilidad y mortalidad en los ultimos 2 años y qué porcentaje representan del total en el área de influencia. Indique la fuente de consulta
</t>
        </r>
      </text>
    </comment>
  </commentList>
</comments>
</file>

<file path=xl/comments8.xml><?xml version="1.0" encoding="utf-8"?>
<comments xmlns="http://schemas.openxmlformats.org/spreadsheetml/2006/main">
  <authors>
    <author>sergio</author>
  </authors>
  <commentList>
    <comment ref="B9" authorId="0" shapeId="0">
      <text>
        <r>
          <rPr>
            <b/>
            <sz val="9"/>
            <color indexed="81"/>
            <rFont val="Tahoma"/>
            <family val="2"/>
          </rPr>
          <t xml:space="preserve">INFORMACIÓN REQUERIDA:
</t>
        </r>
        <r>
          <rPr>
            <sz val="9"/>
            <color indexed="81"/>
            <rFont val="Tahoma"/>
            <family val="2"/>
          </rPr>
          <t xml:space="preserve">Para la estimación de la Oferta se deberán considerar todos los servicios que ofrecerá el proyecto así como los servicios que se otorgan en la misma zona de influencia en la situación actual.
</t>
        </r>
      </text>
    </comment>
    <comment ref="C32" authorId="0" shapeId="0">
      <text>
        <r>
          <rPr>
            <b/>
            <sz val="9"/>
            <color indexed="81"/>
            <rFont val="Tahoma"/>
            <family val="2"/>
          </rPr>
          <t xml:space="preserve">INFORMACIÓN REQUERIDA:
</t>
        </r>
        <r>
          <rPr>
            <sz val="9"/>
            <color indexed="81"/>
            <rFont val="Tahoma"/>
            <family val="2"/>
          </rPr>
          <t xml:space="preserve">Delimite en un mapa la ubicación de las unidades médicas existentes en el área de influencia y cualquier característica geográfica que se considere relevante.
Usted puede consultar: 
http://sinerhias.salud.gob.mx/
http://plataforma.salud.gob.mx:8091/
</t>
        </r>
      </text>
    </comment>
    <comment ref="L35" authorId="0" shapeId="0">
      <text>
        <r>
          <rPr>
            <b/>
            <sz val="9"/>
            <color indexed="81"/>
            <rFont val="Tahoma"/>
            <family val="2"/>
          </rPr>
          <t>CÓMO INSERTAR IMAGEN</t>
        </r>
        <r>
          <rPr>
            <sz val="9"/>
            <color indexed="81"/>
            <rFont val="Tahoma"/>
            <family val="2"/>
          </rPr>
          <t xml:space="preserve">:
Para insertar la imagen:
1.-En la barra de herramientas seleccione la opción insertar.
2.-Después seleccione la opcion imágenes,
3.- Por útimo seleccione el nombre del archivo e insertar, cuando ya aparezca la imagen usted podrá manipularla.
</t>
        </r>
      </text>
    </comment>
  </commentList>
</comments>
</file>

<file path=xl/comments9.xml><?xml version="1.0" encoding="utf-8"?>
<comments xmlns="http://schemas.openxmlformats.org/spreadsheetml/2006/main">
  <authors>
    <author>sergio</author>
  </authors>
  <commentList>
    <comment ref="D12" authorId="0" shapeId="0">
      <text>
        <r>
          <rPr>
            <b/>
            <sz val="9"/>
            <color indexed="81"/>
            <rFont val="Tahoma"/>
            <family val="2"/>
          </rPr>
          <t xml:space="preserve">INFORMACIÓN REQUERIDA:
</t>
        </r>
        <r>
          <rPr>
            <sz val="9"/>
            <color indexed="81"/>
            <rFont val="Tahoma"/>
            <family val="2"/>
          </rPr>
          <t>Especifique el número de horas de cada turno, en el que se va a utilizar el equipo médico solicitado</t>
        </r>
      </text>
    </comment>
    <comment ref="D26" authorId="0" shapeId="0">
      <text>
        <r>
          <rPr>
            <b/>
            <sz val="9"/>
            <color indexed="81"/>
            <rFont val="Tahoma"/>
            <family val="2"/>
          </rPr>
          <t>INFORMACIÓN REQUERIDA:</t>
        </r>
        <r>
          <rPr>
            <sz val="9"/>
            <color indexed="81"/>
            <rFont val="Tahoma"/>
            <family val="2"/>
          </rPr>
          <t xml:space="preserve">
Calcule la productividad promedio, es decir, cuantos procedimientos se podrían realizar en el lapso de un año, tomando en cuenta el tiempo que se requiere por procedimiento y el número de horas que dará servicio el equipo solicitado y la demanda de los servicios.</t>
        </r>
      </text>
    </comment>
    <comment ref="F34" authorId="0" shapeId="0">
      <text>
        <r>
          <rPr>
            <b/>
            <sz val="9"/>
            <color indexed="81"/>
            <rFont val="Tahoma"/>
            <family val="2"/>
          </rPr>
          <t xml:space="preserve">INFORMACIÓN REQUERIDA:
</t>
        </r>
        <r>
          <rPr>
            <sz val="9"/>
            <color indexed="81"/>
            <rFont val="Tahoma"/>
            <family val="2"/>
          </rPr>
          <t>La cantidad de procedimientos que se subrogaron o que se realizarón en otra institución médica, por la falta del equipo solicitado.</t>
        </r>
      </text>
    </comment>
  </commentList>
</comments>
</file>

<file path=xl/sharedStrings.xml><?xml version="1.0" encoding="utf-8"?>
<sst xmlns="http://schemas.openxmlformats.org/spreadsheetml/2006/main" count="3096" uniqueCount="2737">
  <si>
    <t>2.1 Descripción del Proyecto</t>
  </si>
  <si>
    <t>2 .DATOS DEL PROYECTO</t>
  </si>
  <si>
    <t xml:space="preserve">En esta sección se deberá exponer con claridad el nombre del proyecto, los objetivos que se persiguen, los antecedentes que dieron origen a la necesidad,  así como la descripción detallada de la problemática  o necesidad a resolver a través del proyecto. </t>
  </si>
  <si>
    <t>*Proyecto:</t>
  </si>
  <si>
    <t>*Objetivo:</t>
  </si>
  <si>
    <t>Equipo Médico :</t>
  </si>
  <si>
    <t>Cantidad:</t>
  </si>
  <si>
    <t>Motivo de la incorporación:</t>
  </si>
  <si>
    <t>Especifique:</t>
  </si>
  <si>
    <t xml:space="preserve">   Obra Nueva</t>
  </si>
  <si>
    <t xml:space="preserve">   Ampliación </t>
  </si>
  <si>
    <t xml:space="preserve">   Sustitución </t>
  </si>
  <si>
    <t xml:space="preserve">   Fortalecimiento </t>
  </si>
  <si>
    <t>En este apartado se deberá incluir el área donde se ubicará el equipo médico, con el fin de identificar la incorporación de la tecnología solicitada.</t>
  </si>
  <si>
    <t>*¿Cuenta con el área para la instalación física del equipo que esta solicitando?</t>
  </si>
  <si>
    <t xml:space="preserve">   Si </t>
  </si>
  <si>
    <t xml:space="preserve">   No</t>
  </si>
  <si>
    <t>3.2 Principales causas de egreso de la Unidad Médica</t>
  </si>
  <si>
    <t>Causa de egreso</t>
  </si>
  <si>
    <t>Cantidad</t>
  </si>
  <si>
    <t>% por causa de egreso</t>
  </si>
  <si>
    <t>Concentrado de las causas restantes</t>
  </si>
  <si>
    <t>Total</t>
  </si>
  <si>
    <t>3.3 Morbilidad y Mortalidad</t>
  </si>
  <si>
    <t>Fuente de Información (Link)</t>
  </si>
  <si>
    <t>Nota: es necesario que se agregue la fuente.</t>
  </si>
  <si>
    <t>CIE
(opcional)</t>
  </si>
  <si>
    <t>Causa</t>
  </si>
  <si>
    <t>Cantidad del penúltimo año</t>
  </si>
  <si>
    <t>Cantidad del último año</t>
  </si>
  <si>
    <t>% del último año</t>
  </si>
  <si>
    <t>TOTAL</t>
  </si>
  <si>
    <t>Morbilidad</t>
  </si>
  <si>
    <t>Mortalidad</t>
  </si>
  <si>
    <t xml:space="preserve">3.4 Tasa de crecimiento poblacional  </t>
  </si>
  <si>
    <t>Ingresar la tasa de crecimiento poblacional, del año actual, de la entidad federativa donde se ubicará el equipo médico motivo de la solicitud. Se sugiere emplear la tasa de crecimiento natural.</t>
  </si>
  <si>
    <t xml:space="preserve">Tasa de crecimiento </t>
  </si>
  <si>
    <t>3.5 Servicios demandados</t>
  </si>
  <si>
    <t xml:space="preserve">Atenciones que demandaron la utilización del equipo </t>
  </si>
  <si>
    <t xml:space="preserve">Procedimiento </t>
  </si>
  <si>
    <t xml:space="preserve">Cantidad del último año </t>
  </si>
  <si>
    <t>TCAS</t>
  </si>
  <si>
    <t>4.1 Referencia y contrareferencia de pacientes.</t>
  </si>
  <si>
    <t xml:space="preserve">Hospitales a los que la unidad refiere </t>
  </si>
  <si>
    <t>Hospitales que le refieren a la unidad</t>
  </si>
  <si>
    <t>4.2 Mapa de red de servicios</t>
  </si>
  <si>
    <t>Unidad Médica</t>
  </si>
  <si>
    <t>Servicios estatales de salud</t>
  </si>
  <si>
    <t>IMSS</t>
  </si>
  <si>
    <t>ISSSTE</t>
  </si>
  <si>
    <t>SEDENA</t>
  </si>
  <si>
    <t>Secretaría de Marina</t>
  </si>
  <si>
    <t>PEMEX</t>
  </si>
  <si>
    <t>Hospitales Privados</t>
  </si>
  <si>
    <t xml:space="preserve">4.3 Especialidades con las que cuenta. </t>
  </si>
  <si>
    <t>4.4 Cartera de servicios</t>
  </si>
  <si>
    <t>Enlistar en la siguiente tabla la cartera de servicios de la Unidad Médica.</t>
  </si>
  <si>
    <t>Núm.</t>
  </si>
  <si>
    <t xml:space="preserve">Cartera de Servicios </t>
  </si>
  <si>
    <t>Indicar el número de horas promedio de funcionamiento del equipo por turno.</t>
  </si>
  <si>
    <t>Turno</t>
  </si>
  <si>
    <t>Matutino</t>
  </si>
  <si>
    <t xml:space="preserve">Vespertino </t>
  </si>
  <si>
    <t xml:space="preserve">Nocturno </t>
  </si>
  <si>
    <t>Fines de Semana</t>
  </si>
  <si>
    <t>Número de horas</t>
  </si>
  <si>
    <t>Total de horas</t>
  </si>
  <si>
    <t>Entresemana</t>
  </si>
  <si>
    <t xml:space="preserve">Fines de Semana </t>
  </si>
  <si>
    <t>T de hras en min</t>
  </si>
  <si>
    <t>T de min a la semana</t>
  </si>
  <si>
    <t>T de min al año</t>
  </si>
  <si>
    <t xml:space="preserve">T de min al año </t>
  </si>
  <si>
    <t>4.6 Productividad estimada</t>
  </si>
  <si>
    <t>4.5 Horario de Servicio del Equipo Médico</t>
  </si>
  <si>
    <t>*Para calcular las "atenciones a generar" considerar el número de procedimientos esperados a realizar con el equipo en un año.</t>
  </si>
  <si>
    <t>Enliste los procedimientos</t>
  </si>
  <si>
    <t>Duración promedio por procedimiento (min)</t>
  </si>
  <si>
    <t xml:space="preserve">Ampliación </t>
  </si>
  <si>
    <t>Aplica</t>
  </si>
  <si>
    <t>Fortalecimiento</t>
  </si>
  <si>
    <t>No aplica</t>
  </si>
  <si>
    <t>Obra Nueva</t>
  </si>
  <si>
    <t xml:space="preserve">Sustitución </t>
  </si>
  <si>
    <t xml:space="preserve">La productividad debe de ir en alcance del equipo médico, del horario de servicio del equipo médico, y del recurso humano. </t>
  </si>
  <si>
    <t xml:space="preserve">Situación con proyecto </t>
  </si>
  <si>
    <t>Atenciones a generar</t>
  </si>
  <si>
    <t>Situación sin proyecto</t>
  </si>
  <si>
    <t xml:space="preserve"> Atenciones que se ofrecen actualmente</t>
  </si>
  <si>
    <t>Procedimiento</t>
  </si>
  <si>
    <t>Año1</t>
  </si>
  <si>
    <t>Año 2</t>
  </si>
  <si>
    <t>Año 3</t>
  </si>
  <si>
    <t>Año 4</t>
  </si>
  <si>
    <t>Año 5</t>
  </si>
  <si>
    <t>Año 6</t>
  </si>
  <si>
    <t>Año 7</t>
  </si>
  <si>
    <t>Año 8</t>
  </si>
  <si>
    <t>Año 9</t>
  </si>
  <si>
    <t>Año 10</t>
  </si>
  <si>
    <t xml:space="preserve">Procedimientos </t>
  </si>
  <si>
    <t xml:space="preserve">Tasa de Crecimiento Poblacional </t>
  </si>
  <si>
    <t xml:space="preserve">Atenciones </t>
  </si>
  <si>
    <t xml:space="preserve">Duración por procedimiento </t>
  </si>
  <si>
    <t>4.7 Productividad total del equipo.</t>
  </si>
  <si>
    <t>Total de min</t>
  </si>
  <si>
    <t xml:space="preserve">Total de min </t>
  </si>
  <si>
    <t>Congruencia en los datos</t>
  </si>
  <si>
    <t xml:space="preserve">En esta sección se detallan los recursos materiales y financieros necesarios para la operación del equipo solicitado. </t>
  </si>
  <si>
    <t>Indicar 3 precios de referencia de cotización del equipo motivo de la solicitud:</t>
  </si>
  <si>
    <t xml:space="preserve">Precio de Referencia </t>
  </si>
  <si>
    <t xml:space="preserve">Monto promedio </t>
  </si>
  <si>
    <t>Gasto por los accesorios funcionales del equipo</t>
  </si>
  <si>
    <t>$</t>
  </si>
  <si>
    <t>accesorio 1</t>
  </si>
  <si>
    <t>accesorio 2</t>
  </si>
  <si>
    <t>accesorio 3</t>
  </si>
  <si>
    <t>accesorio 4</t>
  </si>
  <si>
    <t>accesorio 5</t>
  </si>
  <si>
    <t>accesorio 6</t>
  </si>
  <si>
    <t>accesorio 7</t>
  </si>
  <si>
    <t>accesorio 8</t>
  </si>
  <si>
    <t>Gasto por infraestructura funcional para el equipo</t>
  </si>
  <si>
    <t>Obra civil o adecuaciones</t>
  </si>
  <si>
    <t>Instalación eléctrica</t>
  </si>
  <si>
    <t>Telecomunicaciones</t>
  </si>
  <si>
    <t>Instalación hidráulica y sanitaria</t>
  </si>
  <si>
    <t>Instalación de aire acondicionado</t>
  </si>
  <si>
    <t>Instalaciones especiales</t>
  </si>
  <si>
    <t>Estudios (mecánica de suelos, impacto ambiental, en caso de requerirse)</t>
  </si>
  <si>
    <t>Fuente de financiamiento</t>
  </si>
  <si>
    <t>Inversión</t>
  </si>
  <si>
    <t>Operación</t>
  </si>
  <si>
    <t>Monto</t>
  </si>
  <si>
    <t>Porcentaje</t>
  </si>
  <si>
    <t>Presupuesto Federal</t>
  </si>
  <si>
    <t>PEF</t>
  </si>
  <si>
    <t>FPP 2%</t>
  </si>
  <si>
    <t xml:space="preserve">Presupuesto Estatal </t>
  </si>
  <si>
    <t xml:space="preserve">Donación </t>
  </si>
  <si>
    <t>Recursos Propios</t>
  </si>
  <si>
    <t>(especificar)</t>
  </si>
  <si>
    <t>Recursos Externos</t>
  </si>
  <si>
    <t>Otros.</t>
  </si>
  <si>
    <t>6. INVERSIÓN</t>
  </si>
  <si>
    <t>6.1 Precios de referencia</t>
  </si>
  <si>
    <t xml:space="preserve">6.2 Costos para la funcionalidad del Equipo Médico </t>
  </si>
  <si>
    <t>7. FINANCIAMIENTO</t>
  </si>
  <si>
    <t>Especificar las fuentes que financiarán la adquisición de la tecnología solicitada. Indicar el porcentaje de inversión de cada una de ellas, especificando si el presupuesto está aprobado o se está realizando la gestión o tramite correspondiente.</t>
  </si>
  <si>
    <t xml:space="preserve">8. COSTOS DE OPERACIÓN </t>
  </si>
  <si>
    <t xml:space="preserve">8.1 Cédula de costos de operación </t>
  </si>
  <si>
    <t>En esta cédula se especifica el costo promedio de los insumos empleados para cada procedimiento.</t>
  </si>
  <si>
    <t xml:space="preserve">Nombre del insumo </t>
  </si>
  <si>
    <t xml:space="preserve">Cantidad por procedimiento </t>
  </si>
  <si>
    <t>Unidad de medida (pzas, ml, paq., etc.)</t>
  </si>
  <si>
    <t>Costo Unitario (sin iva)</t>
  </si>
  <si>
    <t xml:space="preserve">Costo total por insumo </t>
  </si>
  <si>
    <t xml:space="preserve">Costo por procedimiento </t>
  </si>
  <si>
    <t>Año 1</t>
  </si>
  <si>
    <t>8.3  Tipo de adquisición del Equipo Médico Motivo de la Solicitud</t>
  </si>
  <si>
    <t xml:space="preserve">8.4 Gastos de mantenimiento </t>
  </si>
  <si>
    <t>Colocar el costo de mantenimiento a partir del año en que termina la garantía.</t>
  </si>
  <si>
    <t>Año</t>
  </si>
  <si>
    <t>8.5 Gastos Generales o de Administración</t>
  </si>
  <si>
    <t>9. BENEFICIOS</t>
  </si>
  <si>
    <t xml:space="preserve">  Equipo Nuevo</t>
  </si>
  <si>
    <t xml:space="preserve">  Equipo Donación</t>
  </si>
  <si>
    <t>En esta sección se cuantifica el ahorro en el gasto de los procedimientos que tuvieron que ser subrogados por no contar con el Equipo Médico Motivo de la Solicitud; además , se cuantifica el beneficio del tiempo que se ahorrarían los pacientes con el proyecto y el beneficio de crear nuevas atenciones en el área de influencia.</t>
  </si>
  <si>
    <t>Parámetros</t>
  </si>
  <si>
    <t>Tiempo invertido en el traslado en la situación actual.</t>
  </si>
  <si>
    <t>Tiempo proyectado que se invertirá con  el nuevo esquema.</t>
  </si>
  <si>
    <t xml:space="preserve">Es el promedio del número de horas que el paciente hace en un viaje redondo, desde su lugar de origen hasta el hospital de referencia, más el tiempo de espera en el que recibe la atención (situación actual). </t>
  </si>
  <si>
    <t>El es número de horas promedio en que el paciente hará en un viaje redondo  desde su lugar de origen al hospital más el tiempo de espera en el que recibirá la atención (situación con el nuevo equipo)</t>
  </si>
  <si>
    <t xml:space="preserve">Descripción </t>
  </si>
  <si>
    <t>Parámetros fijos</t>
  </si>
  <si>
    <t>Horizonte de planeación del proyecto</t>
  </si>
  <si>
    <t>Tasa social de descuento</t>
  </si>
  <si>
    <t>Horas laborales</t>
  </si>
  <si>
    <t>Es el Número de años que tiene el Horizonte temporal del proyecto, de acuerdo a la cartera de proyectos de inversión de la SHCP.</t>
  </si>
  <si>
    <t>Tasa definida por la SHCP para los proyectos de inversión</t>
  </si>
  <si>
    <t>Se considera una jornada laboral de 8 horas</t>
  </si>
  <si>
    <t>Tasa de Crecimiento Anual del Servicio, es el crecimiento esperado de la demanda.</t>
  </si>
  <si>
    <t>Tabla de procedimientos subrogados en el año anterior por no contar con el equipo motivo de la solicitud, y de nuevos procedimientos a realizar .</t>
  </si>
  <si>
    <t xml:space="preserve">Nombre del procedimiento </t>
  </si>
  <si>
    <t>Número de procedimientos Nuevos a realizar con el Equipo Médico</t>
  </si>
  <si>
    <t>Costo del procedimiento en el mercado</t>
  </si>
  <si>
    <t>Beneficios por la oferta de nuevos procedimientos</t>
  </si>
  <si>
    <t>Ahorro en el gasto por subrogación de servicios.</t>
  </si>
  <si>
    <t>Beneficios totales</t>
  </si>
  <si>
    <t>Horizonte Temporal</t>
  </si>
  <si>
    <t xml:space="preserve">Val. Benef. En Ahorro a la subrogación </t>
  </si>
  <si>
    <t>Val. Benef. Por nuevas atenciones</t>
  </si>
  <si>
    <t xml:space="preserve">EVALUACIÓN </t>
  </si>
  <si>
    <t>Resumen de costos</t>
  </si>
  <si>
    <t>Concepto</t>
  </si>
  <si>
    <t xml:space="preserve">Costos de operación </t>
  </si>
  <si>
    <t xml:space="preserve">Costos de personal </t>
  </si>
  <si>
    <t xml:space="preserve">Costos por mantenimiento </t>
  </si>
  <si>
    <t xml:space="preserve">Gastos de Administración </t>
  </si>
  <si>
    <t xml:space="preserve">Total </t>
  </si>
  <si>
    <t xml:space="preserve">Resumen de beneficios </t>
  </si>
  <si>
    <t xml:space="preserve">Beneficios por ahorro en subrogación </t>
  </si>
  <si>
    <t>Beneficios por nuevas atenciones</t>
  </si>
  <si>
    <t xml:space="preserve">8.2 Cédula de personal </t>
  </si>
  <si>
    <t xml:space="preserve">En esta cédula se detalla el gasto representativo del personal capacitado (actual o nuevo) que se requiere para el correcto funcionamiento del Equipo Motivo de la Solicitud. </t>
  </si>
  <si>
    <t xml:space="preserve">Personal médico </t>
  </si>
  <si>
    <t xml:space="preserve">Personal paramédico </t>
  </si>
  <si>
    <t>Personal técnico</t>
  </si>
  <si>
    <t>Personal administrativo</t>
  </si>
  <si>
    <t>Otros</t>
  </si>
  <si>
    <t>Puesto</t>
  </si>
  <si>
    <t>Sueldo anual / persona</t>
  </si>
  <si>
    <t>No. de plazas nuevas</t>
  </si>
  <si>
    <t xml:space="preserve">No. de plazas total </t>
  </si>
  <si>
    <t>Parámetro</t>
  </si>
  <si>
    <t>Zona Económica</t>
  </si>
  <si>
    <t>A</t>
  </si>
  <si>
    <t>B</t>
  </si>
  <si>
    <t xml:space="preserve">     Es la Zona económica mayoritaria del estado acorde al Salario Mínimo.</t>
  </si>
  <si>
    <t xml:space="preserve">3.1 *Área de influencia. </t>
  </si>
  <si>
    <t>Población del Estado</t>
  </si>
  <si>
    <t>Municipio</t>
  </si>
  <si>
    <t>Población Total</t>
  </si>
  <si>
    <t>Población Abierta</t>
  </si>
  <si>
    <t xml:space="preserve">Total de la Población </t>
  </si>
  <si>
    <t>municipios</t>
  </si>
  <si>
    <t>Aguascalientes</t>
  </si>
  <si>
    <t>Asientos</t>
  </si>
  <si>
    <t>El Llano</t>
  </si>
  <si>
    <t>Jesús María</t>
  </si>
  <si>
    <t>Pabellón de Arteaga</t>
  </si>
  <si>
    <t>Rincón de Romos</t>
  </si>
  <si>
    <t>San Francisco de los Romo</t>
  </si>
  <si>
    <t>San José de Gracia</t>
  </si>
  <si>
    <t>Tepezalá</t>
  </si>
  <si>
    <t>Ensenada</t>
  </si>
  <si>
    <t>Mexicali</t>
  </si>
  <si>
    <t>Playas de Rosarito</t>
  </si>
  <si>
    <t>Tecate</t>
  </si>
  <si>
    <t>Tijuana</t>
  </si>
  <si>
    <t>Comondú</t>
  </si>
  <si>
    <t>La Paz</t>
  </si>
  <si>
    <t>Loreto</t>
  </si>
  <si>
    <t>Los Cabos</t>
  </si>
  <si>
    <t>Mulegé</t>
  </si>
  <si>
    <t>Calakmul</t>
  </si>
  <si>
    <t>Calkiní</t>
  </si>
  <si>
    <t>Campeche</t>
  </si>
  <si>
    <t>Candelaria</t>
  </si>
  <si>
    <t>Carmen</t>
  </si>
  <si>
    <t>Champotón</t>
  </si>
  <si>
    <t>Escárcega</t>
  </si>
  <si>
    <t>Hecelchakán</t>
  </si>
  <si>
    <t>Hopelchén</t>
  </si>
  <si>
    <t>Palizada</t>
  </si>
  <si>
    <t>Tenabo</t>
  </si>
  <si>
    <t>Abasolo</t>
  </si>
  <si>
    <t>Acuña</t>
  </si>
  <si>
    <t>Allende</t>
  </si>
  <si>
    <t>Arteaga</t>
  </si>
  <si>
    <t>Candela</t>
  </si>
  <si>
    <t>Castaños</t>
  </si>
  <si>
    <t>Cuatrociénegas</t>
  </si>
  <si>
    <t>Escobedo</t>
  </si>
  <si>
    <t>Francisco I. Madero</t>
  </si>
  <si>
    <t>Frontera</t>
  </si>
  <si>
    <t>General Cepeda</t>
  </si>
  <si>
    <t>Guerrero</t>
  </si>
  <si>
    <t>Hidalgo</t>
  </si>
  <si>
    <t>Jiménez</t>
  </si>
  <si>
    <t>Juárez</t>
  </si>
  <si>
    <t>Lamadrid</t>
  </si>
  <si>
    <t>Matamoros</t>
  </si>
  <si>
    <t>Monclova</t>
  </si>
  <si>
    <t>Morelos</t>
  </si>
  <si>
    <t>Múzquiz</t>
  </si>
  <si>
    <t>Nadadores</t>
  </si>
  <si>
    <t>Nava</t>
  </si>
  <si>
    <t>Ocampo</t>
  </si>
  <si>
    <t>Parras</t>
  </si>
  <si>
    <t>Piedras Negras</t>
  </si>
  <si>
    <t>Progreso</t>
  </si>
  <si>
    <t>Ramos Arizpe</t>
  </si>
  <si>
    <t>Sabinas</t>
  </si>
  <si>
    <t>Sacramento</t>
  </si>
  <si>
    <t>Saltillo</t>
  </si>
  <si>
    <t>San Buenaventura</t>
  </si>
  <si>
    <t>San Juan de Sabinas</t>
  </si>
  <si>
    <t>San Pedro</t>
  </si>
  <si>
    <t>Sierra Mojada</t>
  </si>
  <si>
    <t>Torreón</t>
  </si>
  <si>
    <t>Viesca</t>
  </si>
  <si>
    <t>Villa Unión</t>
  </si>
  <si>
    <t>Zaragoza</t>
  </si>
  <si>
    <t>Armería</t>
  </si>
  <si>
    <t>Colima</t>
  </si>
  <si>
    <t>Comala</t>
  </si>
  <si>
    <t>Coquimatlán</t>
  </si>
  <si>
    <t>Cuauhtémoc</t>
  </si>
  <si>
    <t>Ixtlahuacán</t>
  </si>
  <si>
    <t>Manzanillo</t>
  </si>
  <si>
    <t>Minatitlán</t>
  </si>
  <si>
    <t>Tecomán</t>
  </si>
  <si>
    <t>Villa de Alvarez</t>
  </si>
  <si>
    <t>Acacoyagua</t>
  </si>
  <si>
    <t>Acala</t>
  </si>
  <si>
    <t>Acapetahua</t>
  </si>
  <si>
    <t>Aldama</t>
  </si>
  <si>
    <t>Altamirano</t>
  </si>
  <si>
    <t>Amatán</t>
  </si>
  <si>
    <t>Amatenango de la Frontera</t>
  </si>
  <si>
    <t>Amatenango del Valle</t>
  </si>
  <si>
    <t>Angel Albino Corzo</t>
  </si>
  <si>
    <t>Arriaga</t>
  </si>
  <si>
    <t>Bejucal de Ocampo</t>
  </si>
  <si>
    <t>Bella Vista</t>
  </si>
  <si>
    <t>Benemérito de las Américas</t>
  </si>
  <si>
    <t>Berriozábal</t>
  </si>
  <si>
    <t>Bochil</t>
  </si>
  <si>
    <t>Cacahoatán</t>
  </si>
  <si>
    <t>Catazajá</t>
  </si>
  <si>
    <t>Chalchihuitán</t>
  </si>
  <si>
    <t>Chamula</t>
  </si>
  <si>
    <t>Chanal</t>
  </si>
  <si>
    <t>Chapultenango</t>
  </si>
  <si>
    <t>Chenalhó</t>
  </si>
  <si>
    <t>Chiapa de Corzo</t>
  </si>
  <si>
    <t>Chiapilla</t>
  </si>
  <si>
    <t>Chicoasén</t>
  </si>
  <si>
    <t>Chicomuselo</t>
  </si>
  <si>
    <t>Chilón</t>
  </si>
  <si>
    <t>Cintalapa</t>
  </si>
  <si>
    <t>Coapilla</t>
  </si>
  <si>
    <t>Comitán de Domínguez</t>
  </si>
  <si>
    <t>Copainalá</t>
  </si>
  <si>
    <t>El Bosque</t>
  </si>
  <si>
    <t>El Porvenir</t>
  </si>
  <si>
    <t>Escuintla</t>
  </si>
  <si>
    <t>Francisco León</t>
  </si>
  <si>
    <t>Frontera Comalapa</t>
  </si>
  <si>
    <t>Frontera Hidalgo</t>
  </si>
  <si>
    <t>Huehuetán</t>
  </si>
  <si>
    <t>Huitiupán</t>
  </si>
  <si>
    <t>Huixtán</t>
  </si>
  <si>
    <t>Huixtla</t>
  </si>
  <si>
    <t>Ixhuatán</t>
  </si>
  <si>
    <t>Ixtacomitán</t>
  </si>
  <si>
    <t>Ixtapa</t>
  </si>
  <si>
    <t>Ixtapangajoya</t>
  </si>
  <si>
    <t>Jiquipilas</t>
  </si>
  <si>
    <t>Jitotol</t>
  </si>
  <si>
    <t>La Concordia</t>
  </si>
  <si>
    <t>La Grandeza</t>
  </si>
  <si>
    <t>La Independencia</t>
  </si>
  <si>
    <t>La Libertad</t>
  </si>
  <si>
    <t>La Trinitaria</t>
  </si>
  <si>
    <t>Larráinzar</t>
  </si>
  <si>
    <t>Las Margaritas</t>
  </si>
  <si>
    <t>Las Rosas</t>
  </si>
  <si>
    <t>Mapastepec</t>
  </si>
  <si>
    <t>Maravilla Tenejapa</t>
  </si>
  <si>
    <t>Marqués de Comillas</t>
  </si>
  <si>
    <t>Mazapa de Madero</t>
  </si>
  <si>
    <t>Mazatán</t>
  </si>
  <si>
    <t>Metapa</t>
  </si>
  <si>
    <t>Mitontic</t>
  </si>
  <si>
    <t>Montecristo de Guerrero</t>
  </si>
  <si>
    <t>Motozintla</t>
  </si>
  <si>
    <t>Nicolás Ruíz</t>
  </si>
  <si>
    <t>Ocosingo</t>
  </si>
  <si>
    <t>Ocotepec</t>
  </si>
  <si>
    <t>Ocozocoautla de Espinosa</t>
  </si>
  <si>
    <t>Ostuacán</t>
  </si>
  <si>
    <t>Osumacinta</t>
  </si>
  <si>
    <t>Oxchuc</t>
  </si>
  <si>
    <t>Palenque</t>
  </si>
  <si>
    <t>Pantelhó</t>
  </si>
  <si>
    <t>Pantepec</t>
  </si>
  <si>
    <t>Pichucalco</t>
  </si>
  <si>
    <t>Pijijiapan</t>
  </si>
  <si>
    <t>Pueblo Nuevo Solistahuacán</t>
  </si>
  <si>
    <t>Rayón</t>
  </si>
  <si>
    <t>Reforma</t>
  </si>
  <si>
    <t>Sabanilla</t>
  </si>
  <si>
    <t>Salto de Agua</t>
  </si>
  <si>
    <t>San Andrés Duraznal</t>
  </si>
  <si>
    <t>San Cristóbal de las Casas</t>
  </si>
  <si>
    <t>San Fernando</t>
  </si>
  <si>
    <t>San Juan Cancuc</t>
  </si>
  <si>
    <t>San Lucas</t>
  </si>
  <si>
    <t>Santiago el Pinar</t>
  </si>
  <si>
    <t>Siltepec</t>
  </si>
  <si>
    <t>Simojovel</t>
  </si>
  <si>
    <t>Sitalá</t>
  </si>
  <si>
    <t>Socoltenango</t>
  </si>
  <si>
    <t>Solosuchiapa</t>
  </si>
  <si>
    <t>Soyaló</t>
  </si>
  <si>
    <t>Suchiapa</t>
  </si>
  <si>
    <t>Suchiate</t>
  </si>
  <si>
    <t>Sunuapa</t>
  </si>
  <si>
    <t>Tapachula</t>
  </si>
  <si>
    <t>Tapalapa</t>
  </si>
  <si>
    <t>Tapilula</t>
  </si>
  <si>
    <t>Tecpatán</t>
  </si>
  <si>
    <t>Tenejapa</t>
  </si>
  <si>
    <t>Teopisca</t>
  </si>
  <si>
    <t>Tila</t>
  </si>
  <si>
    <t>Tonalá</t>
  </si>
  <si>
    <t>Totolapa</t>
  </si>
  <si>
    <t>Tumbalá</t>
  </si>
  <si>
    <t>Tuxtla Chico</t>
  </si>
  <si>
    <t>Tuxtla Gutiérrez</t>
  </si>
  <si>
    <t>Tuzantán</t>
  </si>
  <si>
    <t>Tzimol</t>
  </si>
  <si>
    <t>Unión Juárez</t>
  </si>
  <si>
    <t>Venustiano Carranza</t>
  </si>
  <si>
    <t>Villa Comaltitlán</t>
  </si>
  <si>
    <t>Villa Corzo</t>
  </si>
  <si>
    <t>Villaflores</t>
  </si>
  <si>
    <t>Yajalón</t>
  </si>
  <si>
    <t>Zinacantán</t>
  </si>
  <si>
    <t>Ahumada</t>
  </si>
  <si>
    <t>Aquiles Serdán</t>
  </si>
  <si>
    <t>Ascensión</t>
  </si>
  <si>
    <t>Bachíniva</t>
  </si>
  <si>
    <t>Balleza</t>
  </si>
  <si>
    <t>Batopilas</t>
  </si>
  <si>
    <t>Bocoyna</t>
  </si>
  <si>
    <t>Buenaventura</t>
  </si>
  <si>
    <t>Camargo</t>
  </si>
  <si>
    <t>Carichí</t>
  </si>
  <si>
    <t>Casas Grandes</t>
  </si>
  <si>
    <t>Chihuahua</t>
  </si>
  <si>
    <t>Chínipas</t>
  </si>
  <si>
    <t>Coronado</t>
  </si>
  <si>
    <t>Coyame del Sotol</t>
  </si>
  <si>
    <t>Cusihuiriachi</t>
  </si>
  <si>
    <t>Delicias</t>
  </si>
  <si>
    <t>Dr. Belisario Domínguez</t>
  </si>
  <si>
    <t>El Tule</t>
  </si>
  <si>
    <t>Galeana</t>
  </si>
  <si>
    <t>Gómez Farías</t>
  </si>
  <si>
    <t>Gran Morelos</t>
  </si>
  <si>
    <t>Guachochi</t>
  </si>
  <si>
    <t>Guadalupe</t>
  </si>
  <si>
    <t>Guadalupe y Calvo</t>
  </si>
  <si>
    <t>Guazapares</t>
  </si>
  <si>
    <t>Hidalgo del Parral</t>
  </si>
  <si>
    <t>Huejotitán</t>
  </si>
  <si>
    <t>Ignacio Zaragoza</t>
  </si>
  <si>
    <t>Janos</t>
  </si>
  <si>
    <t>Julimes</t>
  </si>
  <si>
    <t>La Cruz</t>
  </si>
  <si>
    <t>López</t>
  </si>
  <si>
    <t>Madera</t>
  </si>
  <si>
    <t>Maguarichi</t>
  </si>
  <si>
    <t>Manuel Benavides</t>
  </si>
  <si>
    <t>Matachí</t>
  </si>
  <si>
    <t>Meoqui</t>
  </si>
  <si>
    <t>Moris</t>
  </si>
  <si>
    <t>Namiquipa</t>
  </si>
  <si>
    <t>Nonoava</t>
  </si>
  <si>
    <t>Nuevo Casas Grandes</t>
  </si>
  <si>
    <t>Ojinaga</t>
  </si>
  <si>
    <t>Praxedis G. Guerrero</t>
  </si>
  <si>
    <t>Riva Palacio</t>
  </si>
  <si>
    <t>Rosales</t>
  </si>
  <si>
    <t>Rosario</t>
  </si>
  <si>
    <t>San Francisco de Borja</t>
  </si>
  <si>
    <t>San Francisco de Conchos</t>
  </si>
  <si>
    <t>San Francisco del Oro</t>
  </si>
  <si>
    <t>Santa Bárbara</t>
  </si>
  <si>
    <t>Santa Isabel</t>
  </si>
  <si>
    <t>Satevó</t>
  </si>
  <si>
    <t>Saucillo</t>
  </si>
  <si>
    <t>Temósachi</t>
  </si>
  <si>
    <t>Urique</t>
  </si>
  <si>
    <t>Uruachi</t>
  </si>
  <si>
    <t>Valle de Zaragoza</t>
  </si>
  <si>
    <t>Alvaro Obregón</t>
  </si>
  <si>
    <t>Azcapotzalco</t>
  </si>
  <si>
    <t>Benito Juárez</t>
  </si>
  <si>
    <t>Coyoacán</t>
  </si>
  <si>
    <t>Cuajimalpa de Morelos</t>
  </si>
  <si>
    <t>Gustavo A. Madero</t>
  </si>
  <si>
    <t>Iztacalco</t>
  </si>
  <si>
    <t>Iztapalapa</t>
  </si>
  <si>
    <t>La Magdalena Contreras</t>
  </si>
  <si>
    <t>Miguel Hidalgo</t>
  </si>
  <si>
    <t>Milpa Alta</t>
  </si>
  <si>
    <t>Tláhuac</t>
  </si>
  <si>
    <t>Tlalpan</t>
  </si>
  <si>
    <t>Xochimilco</t>
  </si>
  <si>
    <t>Canatlán</t>
  </si>
  <si>
    <t>Canelas</t>
  </si>
  <si>
    <t>Coneto de Comonfort</t>
  </si>
  <si>
    <t>Cuencamé</t>
  </si>
  <si>
    <t>Durango</t>
  </si>
  <si>
    <t>El Oro</t>
  </si>
  <si>
    <t>Gómez Palacio</t>
  </si>
  <si>
    <t>Gral. Simón Boívar</t>
  </si>
  <si>
    <t>Guadalupe Victoria</t>
  </si>
  <si>
    <t>Guanaceví</t>
  </si>
  <si>
    <t>Indé</t>
  </si>
  <si>
    <t>Lerdo</t>
  </si>
  <si>
    <t>Mapimí</t>
  </si>
  <si>
    <t>Mezquital</t>
  </si>
  <si>
    <t>Nazas</t>
  </si>
  <si>
    <t>Nombre de Dios</t>
  </si>
  <si>
    <t>Nuevo Ideal</t>
  </si>
  <si>
    <t>Otáez</t>
  </si>
  <si>
    <t>Pánuco de Coronado</t>
  </si>
  <si>
    <t>Peñón Blanco</t>
  </si>
  <si>
    <t>Poanas</t>
  </si>
  <si>
    <t>Pueblo Nuevo</t>
  </si>
  <si>
    <t>Rodeo</t>
  </si>
  <si>
    <t>San Bernardo</t>
  </si>
  <si>
    <t>San Dimas</t>
  </si>
  <si>
    <t>San Juan de Guadalupe</t>
  </si>
  <si>
    <t>San Juan del Río</t>
  </si>
  <si>
    <t>San Luis del Cordero</t>
  </si>
  <si>
    <t>San Pedro del Gallo</t>
  </si>
  <si>
    <t>Santa Clara</t>
  </si>
  <si>
    <t>Santiago Papasquiaro</t>
  </si>
  <si>
    <t>Súchil</t>
  </si>
  <si>
    <t>Tamazula</t>
  </si>
  <si>
    <t>Tepehuanes</t>
  </si>
  <si>
    <t>Tlahualilo</t>
  </si>
  <si>
    <t>Topia</t>
  </si>
  <si>
    <t>Vicente Guerrero</t>
  </si>
  <si>
    <t>Acámbaro</t>
  </si>
  <si>
    <t>Apaseo el Alto</t>
  </si>
  <si>
    <t>Apaseo el Grande</t>
  </si>
  <si>
    <t>Atarjea</t>
  </si>
  <si>
    <t>Celaya</t>
  </si>
  <si>
    <t>Comonfort</t>
  </si>
  <si>
    <t>Coroneo</t>
  </si>
  <si>
    <t>Cortazar</t>
  </si>
  <si>
    <t>Cuerámaro</t>
  </si>
  <si>
    <t>Doctor Mora</t>
  </si>
  <si>
    <t>Dolores Hidalgo</t>
  </si>
  <si>
    <t>Guanajuato</t>
  </si>
  <si>
    <t>Huanímaro</t>
  </si>
  <si>
    <t>Irapuato</t>
  </si>
  <si>
    <t>Jaral del Progreso</t>
  </si>
  <si>
    <t>Jerécuaro</t>
  </si>
  <si>
    <t>León</t>
  </si>
  <si>
    <t>Manuel Doblado</t>
  </si>
  <si>
    <t>Moroleón</t>
  </si>
  <si>
    <t>Pénjamo</t>
  </si>
  <si>
    <t>Purísima del Rincón</t>
  </si>
  <si>
    <t>Romita</t>
  </si>
  <si>
    <t>Salamanca</t>
  </si>
  <si>
    <t>Salvatierra</t>
  </si>
  <si>
    <t>San Diego de la Unión</t>
  </si>
  <si>
    <t>San Felipe</t>
  </si>
  <si>
    <t>San Francisco del Rincón</t>
  </si>
  <si>
    <t>San José Iturbide</t>
  </si>
  <si>
    <t>San Luis de la Paz</t>
  </si>
  <si>
    <t>Santa Catarina</t>
  </si>
  <si>
    <t>Santa Cruz de Juventino Rosas</t>
  </si>
  <si>
    <t>Santiago Maravatío</t>
  </si>
  <si>
    <t>Silao</t>
  </si>
  <si>
    <t>Tarandacuao</t>
  </si>
  <si>
    <t>Tarimoro</t>
  </si>
  <si>
    <t>Tierra Blanca</t>
  </si>
  <si>
    <t>Uriangato</t>
  </si>
  <si>
    <t>Valle de Santiago</t>
  </si>
  <si>
    <t>Victoria</t>
  </si>
  <si>
    <t>Villagrán</t>
  </si>
  <si>
    <t>Xichú</t>
  </si>
  <si>
    <t>Yuriria</t>
  </si>
  <si>
    <t>Acapulco de Juárez</t>
  </si>
  <si>
    <t>Acatepec</t>
  </si>
  <si>
    <t>Ahuacuotzingo</t>
  </si>
  <si>
    <t>Ajuchitlán del Progreso</t>
  </si>
  <si>
    <t>Alcozauca de Guerrero</t>
  </si>
  <si>
    <t>Alpoyeca</t>
  </si>
  <si>
    <t>Apaxtla</t>
  </si>
  <si>
    <t>Arcelia</t>
  </si>
  <si>
    <t>Atenango del Río</t>
  </si>
  <si>
    <t>Atlamajalcingo del Monte</t>
  </si>
  <si>
    <t>Atlixtac</t>
  </si>
  <si>
    <t>Atoyac de Alvarez</t>
  </si>
  <si>
    <t>Ayutla de los Libres</t>
  </si>
  <si>
    <t>Azoyú</t>
  </si>
  <si>
    <t>Buenavista de Cuéllar</t>
  </si>
  <si>
    <t>Chilapa de Alvarez</t>
  </si>
  <si>
    <t>Chilpancingo de los Bravo</t>
  </si>
  <si>
    <t>Coahuayutla de José María Izazaga</t>
  </si>
  <si>
    <t>Cochoapa el Grande</t>
  </si>
  <si>
    <t>Cocula</t>
  </si>
  <si>
    <t>Copala</t>
  </si>
  <si>
    <t>Copalillo</t>
  </si>
  <si>
    <t>Copanatoyac</t>
  </si>
  <si>
    <t>Coyuca de Benítez</t>
  </si>
  <si>
    <t>Coyuca de Catalán</t>
  </si>
  <si>
    <t>Cuajinicuilapa</t>
  </si>
  <si>
    <t>Cualác</t>
  </si>
  <si>
    <t>Cuautepec</t>
  </si>
  <si>
    <t>Cuetzala del Progreso</t>
  </si>
  <si>
    <t>Cutzamala de Pinzón</t>
  </si>
  <si>
    <t>Eduardo Neri</t>
  </si>
  <si>
    <t>Florencio Villarreal</t>
  </si>
  <si>
    <t>General Canuto A. Neri</t>
  </si>
  <si>
    <t>General Heliodoro Castillo</t>
  </si>
  <si>
    <t>Huamuxtitlán</t>
  </si>
  <si>
    <t>Huitzuco de los Figueroa</t>
  </si>
  <si>
    <t>Iguala de la Independencia</t>
  </si>
  <si>
    <t>Igualapa</t>
  </si>
  <si>
    <t>Ixcateopan de Cuauhtémoc</t>
  </si>
  <si>
    <t>José Azueta</t>
  </si>
  <si>
    <t>José Joaquin de Herrera</t>
  </si>
  <si>
    <t>Juan R. Escudero</t>
  </si>
  <si>
    <t>La Unión de Isidoro Montes de Oca</t>
  </si>
  <si>
    <t>Leonardo Bravo</t>
  </si>
  <si>
    <t>Malinaltepec</t>
  </si>
  <si>
    <t>Marquelia</t>
  </si>
  <si>
    <t>Mártir de Cuilapan</t>
  </si>
  <si>
    <t>Metlatónoc</t>
  </si>
  <si>
    <t>Mochitlán</t>
  </si>
  <si>
    <t>Olinalá</t>
  </si>
  <si>
    <t>Ometepec</t>
  </si>
  <si>
    <t>Pedro Ascencio Alquisiras</t>
  </si>
  <si>
    <t>Petatlán</t>
  </si>
  <si>
    <t>Pilcaya</t>
  </si>
  <si>
    <t>Pungarabato</t>
  </si>
  <si>
    <t>Quechultenango</t>
  </si>
  <si>
    <t>San Luis Acatlán</t>
  </si>
  <si>
    <t>San Marcos</t>
  </si>
  <si>
    <t>San Miguel Totolapan</t>
  </si>
  <si>
    <t>Taxco de Alarcón</t>
  </si>
  <si>
    <t>Tecoanapa</t>
  </si>
  <si>
    <t>Técpan de Galeana</t>
  </si>
  <si>
    <t>Teloloapan</t>
  </si>
  <si>
    <t>Tepecoacuilco de Trujano</t>
  </si>
  <si>
    <t>Tetipac</t>
  </si>
  <si>
    <t>Tixtla de Guerrero</t>
  </si>
  <si>
    <t>Tlacoachistlahuaca</t>
  </si>
  <si>
    <t>Tlacoapa</t>
  </si>
  <si>
    <t>Tlalchapa</t>
  </si>
  <si>
    <t>Tlalixtaquilla de Maldonado</t>
  </si>
  <si>
    <t>Tlapa de Comonfort</t>
  </si>
  <si>
    <t>Tlapehuala</t>
  </si>
  <si>
    <t>Xalpatláhuac</t>
  </si>
  <si>
    <t>Xochihuehuetlán</t>
  </si>
  <si>
    <t>Xochistlahuaca</t>
  </si>
  <si>
    <t>Zapotitlán Tablas</t>
  </si>
  <si>
    <t>Zirándaro</t>
  </si>
  <si>
    <t>Zitlala</t>
  </si>
  <si>
    <t>Acatlán</t>
  </si>
  <si>
    <t>Acaxochitlán</t>
  </si>
  <si>
    <t>Actopan</t>
  </si>
  <si>
    <t>Agua Blanca de Iturbide</t>
  </si>
  <si>
    <t>Ajacuba</t>
  </si>
  <si>
    <t>Alfajayucan</t>
  </si>
  <si>
    <t>Almoloya</t>
  </si>
  <si>
    <t>Apan</t>
  </si>
  <si>
    <t>Atitalaquia</t>
  </si>
  <si>
    <t>Atlapexco</t>
  </si>
  <si>
    <t>Atotonilco de Tula</t>
  </si>
  <si>
    <t>Atotonilco el Grande</t>
  </si>
  <si>
    <t>Calnali</t>
  </si>
  <si>
    <t>Cardonal</t>
  </si>
  <si>
    <t>Chapantongo</t>
  </si>
  <si>
    <t>Chapulhuacán</t>
  </si>
  <si>
    <t>Chilcuautla</t>
  </si>
  <si>
    <t>Cuautepec de Hinojosa</t>
  </si>
  <si>
    <t>El Arenal</t>
  </si>
  <si>
    <t>Eloxochitlán</t>
  </si>
  <si>
    <t>Emiliano Zapata</t>
  </si>
  <si>
    <t>Epazoyucan</t>
  </si>
  <si>
    <t>Huasca de Ocampo</t>
  </si>
  <si>
    <t>Huautla</t>
  </si>
  <si>
    <t>Huazalingo</t>
  </si>
  <si>
    <t>Huehuetla</t>
  </si>
  <si>
    <t>Huejutla de Reyes</t>
  </si>
  <si>
    <t>Huichapan</t>
  </si>
  <si>
    <t>Ixmiquilpan</t>
  </si>
  <si>
    <t>Jacala de Ledezma</t>
  </si>
  <si>
    <t>Jaltocán</t>
  </si>
  <si>
    <t>Juárez Hidalgo</t>
  </si>
  <si>
    <t>La Misión</t>
  </si>
  <si>
    <t>Lolotla</t>
  </si>
  <si>
    <t>Metepec</t>
  </si>
  <si>
    <t>Metztitlán</t>
  </si>
  <si>
    <t>Mineral de la Reforma</t>
  </si>
  <si>
    <t>Mineral del Chico</t>
  </si>
  <si>
    <t>Mineral del Monte</t>
  </si>
  <si>
    <t>Mixquiahuala de Juárez</t>
  </si>
  <si>
    <t>Molango de Escamilla</t>
  </si>
  <si>
    <t>Nicolás Flores</t>
  </si>
  <si>
    <t>Nopala de Villagrán</t>
  </si>
  <si>
    <t>Omitlán de Juárez</t>
  </si>
  <si>
    <t>Pachuca de Soto</t>
  </si>
  <si>
    <t>Pacula</t>
  </si>
  <si>
    <t>Pisaflores</t>
  </si>
  <si>
    <t>Progreso de Obregón</t>
  </si>
  <si>
    <t>San Agustín Metzquititlán</t>
  </si>
  <si>
    <t>San Agustín Tlaxiaca</t>
  </si>
  <si>
    <t>San Bartolo Tutotepec</t>
  </si>
  <si>
    <t>San Felipe Orizatlán</t>
  </si>
  <si>
    <t>San Salvador</t>
  </si>
  <si>
    <t>Santiago de Anaya</t>
  </si>
  <si>
    <t>Santiago Tulantepec de Lugo Guerre</t>
  </si>
  <si>
    <t>Singuilucan</t>
  </si>
  <si>
    <t>Tasquillo</t>
  </si>
  <si>
    <t>Tecozautla</t>
  </si>
  <si>
    <t>Tenango de Doria</t>
  </si>
  <si>
    <t>Tepeapulco</t>
  </si>
  <si>
    <t>Tepehuacán de Guerrero</t>
  </si>
  <si>
    <t>Tepeji del Río de Ocampo</t>
  </si>
  <si>
    <t>Tepetitlán</t>
  </si>
  <si>
    <t>Tetepango</t>
  </si>
  <si>
    <t>Tezontepec de Aldama</t>
  </si>
  <si>
    <t>Tianguistengo</t>
  </si>
  <si>
    <t>Tizayuca</t>
  </si>
  <si>
    <t>Tlahuelilpan</t>
  </si>
  <si>
    <t>Tlahuiltepa</t>
  </si>
  <si>
    <t>Tlanalapa</t>
  </si>
  <si>
    <t>Tlanchinol</t>
  </si>
  <si>
    <t>Tlaxcoapan</t>
  </si>
  <si>
    <t>Tolcayuca</t>
  </si>
  <si>
    <t>Tula de Allende</t>
  </si>
  <si>
    <t>Tulancingo de Bravo</t>
  </si>
  <si>
    <t>Villa de Tezontepec</t>
  </si>
  <si>
    <t>Xochiatipan</t>
  </si>
  <si>
    <t>Xochicoatlán</t>
  </si>
  <si>
    <t>Yahualica</t>
  </si>
  <si>
    <t>Zacualtipán de ?ngeles</t>
  </si>
  <si>
    <t>Zapotlán de Juárez</t>
  </si>
  <si>
    <t>Zempoala</t>
  </si>
  <si>
    <t>Zimapán</t>
  </si>
  <si>
    <t>Acatic</t>
  </si>
  <si>
    <t>Acatlán de Juárez</t>
  </si>
  <si>
    <t>Ahualulco de Mercado</t>
  </si>
  <si>
    <t>Amacueca</t>
  </si>
  <si>
    <t>Amatitán</t>
  </si>
  <si>
    <t>Ameca</t>
  </si>
  <si>
    <t>Arandas</t>
  </si>
  <si>
    <t>Atemajac de Brizuela</t>
  </si>
  <si>
    <t>Atengo</t>
  </si>
  <si>
    <t>Atenguillo</t>
  </si>
  <si>
    <t>Atotonilco el Alto</t>
  </si>
  <si>
    <t>Atoyac</t>
  </si>
  <si>
    <t>Autlán de Navarro</t>
  </si>
  <si>
    <t>Ayotlán</t>
  </si>
  <si>
    <t>Ayutla</t>
  </si>
  <si>
    <t>Bolaños</t>
  </si>
  <si>
    <t>Cabo Corrientes</t>
  </si>
  <si>
    <t>Cañadas de Obregón</t>
  </si>
  <si>
    <t>Casimiro Castillo</t>
  </si>
  <si>
    <t>Chapala</t>
  </si>
  <si>
    <t>Chimaltitán</t>
  </si>
  <si>
    <t>Chiquilistlán</t>
  </si>
  <si>
    <t>Cihuatlán</t>
  </si>
  <si>
    <t>Colotlán</t>
  </si>
  <si>
    <t>Concepción de Buenos Aires</t>
  </si>
  <si>
    <t>Cuautitlán de García Barragán</t>
  </si>
  <si>
    <t>Cuautla</t>
  </si>
  <si>
    <t>Cuquío</t>
  </si>
  <si>
    <t>Degollado</t>
  </si>
  <si>
    <t>Ejutla</t>
  </si>
  <si>
    <t>EL Arenal</t>
  </si>
  <si>
    <t>El Grullo</t>
  </si>
  <si>
    <t>El Limón</t>
  </si>
  <si>
    <t>El Salto</t>
  </si>
  <si>
    <t>Encarnación de Díaz</t>
  </si>
  <si>
    <t>Etzatlán</t>
  </si>
  <si>
    <t>Guachinango</t>
  </si>
  <si>
    <t>Guadalajara</t>
  </si>
  <si>
    <t>Hostotipaquillo</t>
  </si>
  <si>
    <t>Huejúcar</t>
  </si>
  <si>
    <t>Huejuquilla el Alto</t>
  </si>
  <si>
    <t>Ixtlahuacán de los Membrillos</t>
  </si>
  <si>
    <t>Ixtlahuacán del Río</t>
  </si>
  <si>
    <t>Jalostotitlán</t>
  </si>
  <si>
    <t>Jamay</t>
  </si>
  <si>
    <t>Jilotlán de los Dolores</t>
  </si>
  <si>
    <t>Jocotepec</t>
  </si>
  <si>
    <t>Juanacatlán</t>
  </si>
  <si>
    <t>Juchitlán</t>
  </si>
  <si>
    <t>La Barca</t>
  </si>
  <si>
    <t>La Huerta</t>
  </si>
  <si>
    <t>La Manzanilla de la Paz</t>
  </si>
  <si>
    <t>Lagos de Moreno</t>
  </si>
  <si>
    <t>Magdalena</t>
  </si>
  <si>
    <t>Mascota</t>
  </si>
  <si>
    <t>Mazamitla</t>
  </si>
  <si>
    <t>Mexticacán</t>
  </si>
  <si>
    <t>Mezquitic</t>
  </si>
  <si>
    <t>Mixtlán</t>
  </si>
  <si>
    <t>Ocotlán</t>
  </si>
  <si>
    <t>Ojuelos de Jalisco</t>
  </si>
  <si>
    <t>Pihuamo</t>
  </si>
  <si>
    <t>Poncitlán</t>
  </si>
  <si>
    <t>Puerto Vallarta</t>
  </si>
  <si>
    <t>Quitupan</t>
  </si>
  <si>
    <t>San Cristóbal de la Barranca</t>
  </si>
  <si>
    <t>San Diego de Alejandría</t>
  </si>
  <si>
    <t>San Gabriel</t>
  </si>
  <si>
    <t>San Juan de los Lagos</t>
  </si>
  <si>
    <t>San Juanito de Escobedo</t>
  </si>
  <si>
    <t>San Julián</t>
  </si>
  <si>
    <t>San Martín de Bolaños</t>
  </si>
  <si>
    <t>San Martín Hidalgo</t>
  </si>
  <si>
    <t>San Miguel el Alto</t>
  </si>
  <si>
    <t>San Sebastián del Oeste</t>
  </si>
  <si>
    <t>Santa María de los ?ngeles</t>
  </si>
  <si>
    <t>Santa María del Oro</t>
  </si>
  <si>
    <t>Sayula</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</si>
  <si>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</si>
  <si>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</si>
  <si>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</si>
  <si>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</si>
  <si>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</si>
  <si>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</si>
  <si>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</si>
  <si>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</si>
  <si>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</si>
  <si>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</si>
  <si>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</si>
  <si>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</si>
  <si>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</si>
  <si>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</si>
  <si>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</si>
  <si>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Tlaquepaque</t>
  </si>
  <si>
    <t>Tolimán</t>
  </si>
  <si>
    <t>Tomatlán</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</si>
  <si>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</si>
  <si>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</si>
  <si>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</si>
  <si>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</si>
  <si>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</si>
  <si>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</si>
  <si>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</si>
  <si>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</si>
  <si>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</si>
  <si>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</si>
  <si>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</si>
  <si>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</si>
  <si>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</si>
  <si>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</si>
  <si>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</si>
  <si>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</si>
  <si>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</si>
  <si>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</si>
  <si>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</si>
  <si>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</si>
  <si>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</si>
  <si>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</si>
  <si>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</si>
  <si>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Acambay</t>
  </si>
  <si>
    <t>Acolman</t>
  </si>
  <si>
    <t>Aculco</t>
  </si>
  <si>
    <t>Almoloya de Alquisiras</t>
  </si>
  <si>
    <t>Almoloya de Juárez</t>
  </si>
  <si>
    <t>Almoloya del Río</t>
  </si>
  <si>
    <t>Amanalco</t>
  </si>
  <si>
    <t>Amatepec</t>
  </si>
  <si>
    <t>Amecameca</t>
  </si>
  <si>
    <t>Apaxco</t>
  </si>
  <si>
    <t>Atenco</t>
  </si>
  <si>
    <t>Atizapán</t>
  </si>
  <si>
    <t>Atizapán de Zaragoza</t>
  </si>
  <si>
    <t>Atlacomulco</t>
  </si>
  <si>
    <t>Atlautla</t>
  </si>
  <si>
    <t>Axapusco</t>
  </si>
  <si>
    <t>Ayapango</t>
  </si>
  <si>
    <t>Calimaya</t>
  </si>
  <si>
    <t>Capulhuac</t>
  </si>
  <si>
    <t>Chalco</t>
  </si>
  <si>
    <t>Chapa de Mota</t>
  </si>
  <si>
    <t>Chapultepec</t>
  </si>
  <si>
    <t>Chiautla</t>
  </si>
  <si>
    <t>Chicoloapan</t>
  </si>
  <si>
    <t>Chiconcuac</t>
  </si>
  <si>
    <t>Chimalhuacán</t>
  </si>
  <si>
    <t>Coacalco de Berriozábal</t>
  </si>
  <si>
    <t>Coatepec Harinas</t>
  </si>
  <si>
    <t>Cocotitlán</t>
  </si>
  <si>
    <t>Coyotepec</t>
  </si>
  <si>
    <t>Cuautitlán</t>
  </si>
  <si>
    <t>Cuautitlán Izcalli</t>
  </si>
  <si>
    <t>Donato Guerra</t>
  </si>
  <si>
    <t>Ecatepec de Morelos</t>
  </si>
  <si>
    <t>Ecatzingo</t>
  </si>
  <si>
    <t>Huehuetoca</t>
  </si>
  <si>
    <t>Hueypoxtla</t>
  </si>
  <si>
    <t>Huixquilucan</t>
  </si>
  <si>
    <t>Isidro Fabela</t>
  </si>
  <si>
    <t>Ixtapaluca</t>
  </si>
  <si>
    <t>Ixtapan de la Sal</t>
  </si>
  <si>
    <t>Ixtapan del Oro</t>
  </si>
  <si>
    <t>Ixtlahuaca</t>
  </si>
  <si>
    <t>Jaltenco</t>
  </si>
  <si>
    <t>Jilotepec</t>
  </si>
  <si>
    <t>Jilotzingo</t>
  </si>
  <si>
    <t>Jiquipilco</t>
  </si>
  <si>
    <t>Jocotitlán</t>
  </si>
  <si>
    <t>Joquicingo</t>
  </si>
  <si>
    <t>Juchitepec</t>
  </si>
  <si>
    <t>Lerma</t>
  </si>
  <si>
    <t>Luvianos</t>
  </si>
  <si>
    <t>Malinalco</t>
  </si>
  <si>
    <t>Melchor Ocampo</t>
  </si>
  <si>
    <t>Mexicaltzingo</t>
  </si>
  <si>
    <t>Naucalpan de Juárez</t>
  </si>
  <si>
    <t>Nextlalpan</t>
  </si>
  <si>
    <t>Nezahualcóyotl</t>
  </si>
  <si>
    <t>Nicolás Romero</t>
  </si>
  <si>
    <t>Nopaltepec</t>
  </si>
  <si>
    <t>Ocoyoacac</t>
  </si>
  <si>
    <t>Ocuilan</t>
  </si>
  <si>
    <t>Otumba</t>
  </si>
  <si>
    <t>Otzoloapan</t>
  </si>
  <si>
    <t>Otzolotepec</t>
  </si>
  <si>
    <t>Ozumba</t>
  </si>
  <si>
    <t>Papalotla</t>
  </si>
  <si>
    <t>Polotitlán</t>
  </si>
  <si>
    <t>San Antonio la Isla</t>
  </si>
  <si>
    <t>San Felipe del Progreso</t>
  </si>
  <si>
    <t>San José del Rincón</t>
  </si>
  <si>
    <t>San Martín de las Pirámides</t>
  </si>
  <si>
    <t>San Mateo Atenco</t>
  </si>
  <si>
    <t>San Simón de Guerrero</t>
  </si>
  <si>
    <t>Santo Tomás</t>
  </si>
  <si>
    <t>Soyaniquilpan de Juárez</t>
  </si>
  <si>
    <t>Sultepec</t>
  </si>
  <si>
    <t>Tecámac</t>
  </si>
  <si>
    <t>Tejupilco</t>
  </si>
  <si>
    <t>Temamatla</t>
  </si>
  <si>
    <t>Temascalapa</t>
  </si>
  <si>
    <t>Temascalcingo</t>
  </si>
  <si>
    <t>Temascaltepec</t>
  </si>
  <si>
    <t>Temoaya</t>
  </si>
  <si>
    <t>Tenancingo</t>
  </si>
  <si>
    <t>Tenango del Aire</t>
  </si>
  <si>
    <t>Tenango del Valle</t>
  </si>
  <si>
    <t>Teoloyucán</t>
  </si>
  <si>
    <t>Teotihuacán</t>
  </si>
  <si>
    <t>Tepetlaoxtoc</t>
  </si>
  <si>
    <t>Tepetlixpa</t>
  </si>
  <si>
    <t>Tepotzotlán</t>
  </si>
  <si>
    <t>Tequixquiac</t>
  </si>
  <si>
    <t>Texcaltitlán</t>
  </si>
  <si>
    <t>Texcalyacac</t>
  </si>
  <si>
    <t>Texcoco</t>
  </si>
  <si>
    <t>Tezoyuca</t>
  </si>
  <si>
    <t>Tianguistenco</t>
  </si>
  <si>
    <t>Timilpan</t>
  </si>
  <si>
    <t>Tlalmanalco</t>
  </si>
  <si>
    <t>Tlalnepantla de Baz</t>
  </si>
  <si>
    <t>Tlatlaya</t>
  </si>
  <si>
    <t>Toluca</t>
  </si>
  <si>
    <t>Tonanitla</t>
  </si>
  <si>
    <t>Tonatico</t>
  </si>
  <si>
    <t>Tultepec</t>
  </si>
  <si>
    <t>Tultitlán</t>
  </si>
  <si>
    <t>Valle de Bravo</t>
  </si>
  <si>
    <t>Valle de Chalco Solidaridad</t>
  </si>
  <si>
    <t>Villa de Allende</t>
  </si>
  <si>
    <t>Villa del Carbón</t>
  </si>
  <si>
    <t>Villa Victoria</t>
  </si>
  <si>
    <t>Xalatlaco</t>
  </si>
  <si>
    <t>Xonacatlán</t>
  </si>
  <si>
    <t>Zacazonapan</t>
  </si>
  <si>
    <t>Zacualpan</t>
  </si>
  <si>
    <t>Zinacantepec</t>
  </si>
  <si>
    <t>Zumpahuacán</t>
  </si>
  <si>
    <t>Zumpango</t>
  </si>
  <si>
    <t>Acuitzio</t>
  </si>
  <si>
    <t>Aguililla</t>
  </si>
  <si>
    <t>Angamacutiro</t>
  </si>
  <si>
    <t>Angangueo</t>
  </si>
  <si>
    <t>Apatzingán</t>
  </si>
  <si>
    <t>Aporo</t>
  </si>
  <si>
    <t>Aquila</t>
  </si>
  <si>
    <t>Ario</t>
  </si>
  <si>
    <t>Briseñas</t>
  </si>
  <si>
    <t>Buenavista</t>
  </si>
  <si>
    <t>Carácuaro</t>
  </si>
  <si>
    <t>Charapan</t>
  </si>
  <si>
    <t>Charo</t>
  </si>
  <si>
    <t>Chavinda</t>
  </si>
  <si>
    <t>Cherán</t>
  </si>
  <si>
    <t>Chilchota</t>
  </si>
  <si>
    <t>Chinicuila</t>
  </si>
  <si>
    <t>Chucándiro</t>
  </si>
  <si>
    <t>Churintzio</t>
  </si>
  <si>
    <t>Churumuco</t>
  </si>
  <si>
    <t>Coahuayana</t>
  </si>
  <si>
    <t>Coalcomán de Vázquez Pallares</t>
  </si>
  <si>
    <t>Coeneo</t>
  </si>
  <si>
    <t>Cojumatlán de Régules</t>
  </si>
  <si>
    <t>Contepec</t>
  </si>
  <si>
    <t>Copándaro</t>
  </si>
  <si>
    <t>Cotija</t>
  </si>
  <si>
    <t>Cuitzeo</t>
  </si>
  <si>
    <t>Ecuandureo</t>
  </si>
  <si>
    <t>Epitacio Huerta</t>
  </si>
  <si>
    <t>Erongarícuaro</t>
  </si>
  <si>
    <t>Gabriel Zamora</t>
  </si>
  <si>
    <t>Huandacareo</t>
  </si>
  <si>
    <t>Huaniqueo</t>
  </si>
  <si>
    <t>Huetamo</t>
  </si>
  <si>
    <t>Huiramba</t>
  </si>
  <si>
    <t>Indaparapeo</t>
  </si>
  <si>
    <t>Irimbo</t>
  </si>
  <si>
    <t>Ixtlán</t>
  </si>
  <si>
    <t>Jacona</t>
  </si>
  <si>
    <t>Jiquilpan</t>
  </si>
  <si>
    <t>José Sixto Verduzco</t>
  </si>
  <si>
    <t>Jungapeo</t>
  </si>
  <si>
    <t>La Huacana</t>
  </si>
  <si>
    <t>La Piedad</t>
  </si>
  <si>
    <t>Lagunillas</t>
  </si>
  <si>
    <t>Lázaro Cárdenas</t>
  </si>
  <si>
    <t>Los Reyes</t>
  </si>
  <si>
    <t>Madero</t>
  </si>
  <si>
    <t>Maravatío</t>
  </si>
  <si>
    <t>Marcos Castellanos</t>
  </si>
  <si>
    <t>Morelia</t>
  </si>
  <si>
    <t>Múgica</t>
  </si>
  <si>
    <t>Nahuatzen</t>
  </si>
  <si>
    <t>Nocupétaro</t>
  </si>
  <si>
    <t>Nuevo Parangaricutiro</t>
  </si>
  <si>
    <t>Nuevo Urecho</t>
  </si>
  <si>
    <t>Numarán</t>
  </si>
  <si>
    <t>Pajacuarán</t>
  </si>
  <si>
    <t>Panindícuaro</t>
  </si>
  <si>
    <t>Paracho</t>
  </si>
  <si>
    <t>Parácuaro</t>
  </si>
  <si>
    <t>Pátzcuaro</t>
  </si>
  <si>
    <t>Penjamillo</t>
  </si>
  <si>
    <t>Peribán</t>
  </si>
  <si>
    <t>Purépero</t>
  </si>
  <si>
    <t>Puruándiro</t>
  </si>
  <si>
    <t>Queréndaro</t>
  </si>
  <si>
    <t>Quiroga</t>
  </si>
  <si>
    <t>Sahuayo</t>
  </si>
  <si>
    <t>Salvador Escalante</t>
  </si>
  <si>
    <t>Santa Ana Maya</t>
  </si>
  <si>
    <t>Senguio</t>
  </si>
  <si>
    <t>Susupuato</t>
  </si>
  <si>
    <t>Tacámbaro</t>
  </si>
  <si>
    <t>Tancítaro</t>
  </si>
  <si>
    <t>Tangamandapio</t>
  </si>
  <si>
    <t>Tangancícuaro</t>
  </si>
  <si>
    <t>Tanhuato</t>
  </si>
  <si>
    <t>Taretan</t>
  </si>
  <si>
    <t>Tarímbaro</t>
  </si>
  <si>
    <t>Tepalcatepec</t>
  </si>
  <si>
    <t>Ting?indín</t>
  </si>
  <si>
    <t>Tingambato</t>
  </si>
  <si>
    <t>Tiquicheo de Nicolás Romero</t>
  </si>
  <si>
    <t>Tlalpujahua</t>
  </si>
  <si>
    <t>Tlazazalca</t>
  </si>
  <si>
    <t>Tocumbo</t>
  </si>
  <si>
    <t>Tumbiscatío</t>
  </si>
  <si>
    <t>Turicato</t>
  </si>
  <si>
    <t>Tuzantla</t>
  </si>
  <si>
    <t>Tzintzuntzan</t>
  </si>
  <si>
    <t>Tzitzio</t>
  </si>
  <si>
    <t>Uruapan</t>
  </si>
  <si>
    <t>Villamar</t>
  </si>
  <si>
    <t>Vista Hermosa</t>
  </si>
  <si>
    <t>Yurécuaro</t>
  </si>
  <si>
    <t>Zacapu</t>
  </si>
  <si>
    <t>Zamora</t>
  </si>
  <si>
    <t>Zináparo</t>
  </si>
  <si>
    <t>Zinapécuaro</t>
  </si>
  <si>
    <t>Ziracuaretiro</t>
  </si>
  <si>
    <t>Zitácuaro</t>
  </si>
  <si>
    <t>Amacuzac</t>
  </si>
  <si>
    <t>Atlatlahucan</t>
  </si>
  <si>
    <t>Axochiapan</t>
  </si>
  <si>
    <t>Ayala</t>
  </si>
  <si>
    <t>Coatlán del Río</t>
  </si>
  <si>
    <t>Cuernavaca</t>
  </si>
  <si>
    <t>Huitzilac</t>
  </si>
  <si>
    <t>Jantetelco</t>
  </si>
  <si>
    <t>Jiutepec</t>
  </si>
  <si>
    <t>Jojutla</t>
  </si>
  <si>
    <t>Jonacatepec</t>
  </si>
  <si>
    <t>Mazatepec</t>
  </si>
  <si>
    <t>Miacatlán</t>
  </si>
  <si>
    <t>Ocuituco</t>
  </si>
  <si>
    <t>Puente de Ixtla</t>
  </si>
  <si>
    <t>Temixco</t>
  </si>
  <si>
    <t>Temoac</t>
  </si>
  <si>
    <t>Tepalcingo</t>
  </si>
  <si>
    <t>Tepoztlán</t>
  </si>
  <si>
    <t>Tetecala</t>
  </si>
  <si>
    <t>Tetela del Volcán</t>
  </si>
  <si>
    <t>Tlalnepantla</t>
  </si>
  <si>
    <t>Tlaltizapán</t>
  </si>
  <si>
    <t>Tlaquiltenango</t>
  </si>
  <si>
    <t>Tlayacapan</t>
  </si>
  <si>
    <t>Totolapan</t>
  </si>
  <si>
    <t>Xochitepec</t>
  </si>
  <si>
    <t>Yautepec</t>
  </si>
  <si>
    <t>Yecapixtla</t>
  </si>
  <si>
    <t>Zacatepec de Hidalgo</t>
  </si>
  <si>
    <t>Zacualpan de Amilpas</t>
  </si>
  <si>
    <t>Acaponeta</t>
  </si>
  <si>
    <t>Ahuacatlán</t>
  </si>
  <si>
    <t>Amatlán de Cañas</t>
  </si>
  <si>
    <t>Bahía de Banderas</t>
  </si>
  <si>
    <t>Compostela</t>
  </si>
  <si>
    <t>Del Nayar</t>
  </si>
  <si>
    <t>Huajicori</t>
  </si>
  <si>
    <t>Ixtlán del Río</t>
  </si>
  <si>
    <t>Jala</t>
  </si>
  <si>
    <t>La Yesca</t>
  </si>
  <si>
    <t>Rosamorada</t>
  </si>
  <si>
    <t>Ruíz</t>
  </si>
  <si>
    <t>San Blas</t>
  </si>
  <si>
    <t>San Pedro Lagunillas</t>
  </si>
  <si>
    <t>Santiago Ixcuintla</t>
  </si>
  <si>
    <t>Tecuala</t>
  </si>
  <si>
    <t>Tepic</t>
  </si>
  <si>
    <t>Xalisco</t>
  </si>
  <si>
    <t>nuevo leon</t>
  </si>
  <si>
    <t>Agualeguas</t>
  </si>
  <si>
    <t>Anáhuac</t>
  </si>
  <si>
    <t>Apodaca</t>
  </si>
  <si>
    <t>Aramberri</t>
  </si>
  <si>
    <t>Bustamante</t>
  </si>
  <si>
    <t>Cadereyta Jiménez</t>
  </si>
  <si>
    <t>Cerralvo</t>
  </si>
  <si>
    <t>China</t>
  </si>
  <si>
    <t>Ciénega de Flores</t>
  </si>
  <si>
    <t>Dr. Coss</t>
  </si>
  <si>
    <t>Dr. Arroyo</t>
  </si>
  <si>
    <t>Dr. González</t>
  </si>
  <si>
    <t>García</t>
  </si>
  <si>
    <t>Gral. Escobedo</t>
  </si>
  <si>
    <t>Gral. Terán</t>
  </si>
  <si>
    <t>Gral. Treviño</t>
  </si>
  <si>
    <t>Gral. Zaragoza</t>
  </si>
  <si>
    <t>Gral. Zuazua</t>
  </si>
  <si>
    <t>Gral. Bravo</t>
  </si>
  <si>
    <t>Higueras</t>
  </si>
  <si>
    <t>Hualahuises</t>
  </si>
  <si>
    <t>Iturbide</t>
  </si>
  <si>
    <t>Lampazos de Naranjo</t>
  </si>
  <si>
    <t>Linares</t>
  </si>
  <si>
    <t>Los Aldamas</t>
  </si>
  <si>
    <t>Los Herreras</t>
  </si>
  <si>
    <t>Los Ramones</t>
  </si>
  <si>
    <t>Marín</t>
  </si>
  <si>
    <t>Mier y Noriega</t>
  </si>
  <si>
    <t>Mina</t>
  </si>
  <si>
    <t>Montemorelos</t>
  </si>
  <si>
    <t>Monterrey</t>
  </si>
  <si>
    <t>Parás</t>
  </si>
  <si>
    <t>Pesquería</t>
  </si>
  <si>
    <t>Rayones</t>
  </si>
  <si>
    <t>Sabinas Hidalgo</t>
  </si>
  <si>
    <t>Salinas Victoria</t>
  </si>
  <si>
    <t>San Nicolás de los Garza</t>
  </si>
  <si>
    <t>San Pedro Garza García</t>
  </si>
  <si>
    <t>Santiago</t>
  </si>
  <si>
    <t>Vallecillo</t>
  </si>
  <si>
    <t>Villaldama</t>
  </si>
  <si>
    <t>oaxaca</t>
  </si>
  <si>
    <t>Abejones</t>
  </si>
  <si>
    <t>Acatlán de Pérez Figueroa</t>
  </si>
  <si>
    <t>Animas Trujano</t>
  </si>
  <si>
    <t>Asunción Cacalotepec</t>
  </si>
  <si>
    <t>Asunción Cuyotepeji</t>
  </si>
  <si>
    <t>Asunción Ixtaltepec</t>
  </si>
  <si>
    <t>Asunción Nochixtlán</t>
  </si>
  <si>
    <t>Asunción Ocotlán</t>
  </si>
  <si>
    <t>Asunción Tlacolulita</t>
  </si>
  <si>
    <t>Ayoquezco de Aldama</t>
  </si>
  <si>
    <t>Ayotzintepec</t>
  </si>
  <si>
    <t>Calihualá</t>
  </si>
  <si>
    <t>Candelaria Loxicha</t>
  </si>
  <si>
    <t>Capulálpam de Méndez</t>
  </si>
  <si>
    <t>Chahuites</t>
  </si>
  <si>
    <t>Chalcatongo de Hidalgo</t>
  </si>
  <si>
    <t>Chiquihuitlán de Benito Juárez</t>
  </si>
  <si>
    <t>Ciénega de Zimatlán</t>
  </si>
  <si>
    <t>Ciudad Ixtepec</t>
  </si>
  <si>
    <t>Coatecas Altas</t>
  </si>
  <si>
    <t>Coicoyán de las Flores</t>
  </si>
  <si>
    <t>Concepción Buenavista</t>
  </si>
  <si>
    <t>Concepción Pápalo</t>
  </si>
  <si>
    <t>Constancia del Rosario</t>
  </si>
  <si>
    <t>Cosolapa</t>
  </si>
  <si>
    <t>Cosoltepec</t>
  </si>
  <si>
    <t>Cuilápam de Guerrero</t>
  </si>
  <si>
    <t>Cuyamecalco Villa de Zaragoza</t>
  </si>
  <si>
    <t>El Barrio de la Soledad</t>
  </si>
  <si>
    <t>El Espinal</t>
  </si>
  <si>
    <t>Eloxochitlán de Flores Magón</t>
  </si>
  <si>
    <t>Fresnillo de Trujano</t>
  </si>
  <si>
    <t>Guadalupe de Ramírez</t>
  </si>
  <si>
    <t>Guadalupe Etla</t>
  </si>
  <si>
    <t>Guelatao de Juárez</t>
  </si>
  <si>
    <t>Guevea de Humboldt</t>
  </si>
  <si>
    <t>Heroica Ciudad de Ejutla de Crespo</t>
  </si>
  <si>
    <t>Heroica Ciudad de Huajuapan de Leó</t>
  </si>
  <si>
    <t>Heroica Ciudad de Tlaxiaco</t>
  </si>
  <si>
    <t>Huautepec</t>
  </si>
  <si>
    <t>Huautla de Jiménez</t>
  </si>
  <si>
    <t>Ixpantepec Nieves</t>
  </si>
  <si>
    <t>Ixtlán de Juárez</t>
  </si>
  <si>
    <t>Juchitán de Zaragoza</t>
  </si>
  <si>
    <t>La Compañía</t>
  </si>
  <si>
    <t>La Pe</t>
  </si>
  <si>
    <t>La Reforma</t>
  </si>
  <si>
    <t>La Trinidad Vista Hermosa</t>
  </si>
  <si>
    <t>Loma Bonita</t>
  </si>
  <si>
    <t>Magdalena Apasco</t>
  </si>
  <si>
    <t>Magdalena Jaltepec</t>
  </si>
  <si>
    <t>Magdalena Mixtepec</t>
  </si>
  <si>
    <t>Magdalena Ocotlán</t>
  </si>
  <si>
    <t>Magdalena Peñasco</t>
  </si>
  <si>
    <t>Magdalena Teitipac</t>
  </si>
  <si>
    <t>Magdalena Tequisistlán</t>
  </si>
  <si>
    <t>Magdalena Tlacotepec</t>
  </si>
  <si>
    <t>Magdalena Yodocono de Porfirio Día</t>
  </si>
  <si>
    <t>Magdalena Zahuatlán</t>
  </si>
  <si>
    <t>Mariscala de Juárez</t>
  </si>
  <si>
    <t>Mártires de Tacubaya</t>
  </si>
  <si>
    <t>Matías Romero Avendaño</t>
  </si>
  <si>
    <t>Mazatlán Villa de Flores</t>
  </si>
  <si>
    <t>Mesones Hidalgo</t>
  </si>
  <si>
    <t>Miahuatlán de Porfirio Díaz</t>
  </si>
  <si>
    <t>Mixistlán de la Reforma</t>
  </si>
  <si>
    <t>Monjas</t>
  </si>
  <si>
    <t>Natividad</t>
  </si>
  <si>
    <t>Nazareno Etla</t>
  </si>
  <si>
    <t>Nejapa de Madero</t>
  </si>
  <si>
    <t>Nuevo Zoquiapam</t>
  </si>
  <si>
    <t>Oaxaca de Juárez</t>
  </si>
  <si>
    <t>Ocotlán de Morelos</t>
  </si>
  <si>
    <t>Pinotepa de Don Luis</t>
  </si>
  <si>
    <t>Pluma Hidalgo</t>
  </si>
  <si>
    <t>Putla Villa de Guerrero</t>
  </si>
  <si>
    <t>Reforma de Pineda</t>
  </si>
  <si>
    <t>Reyes Etla</t>
  </si>
  <si>
    <t>Rojas de Cuauhtémoc</t>
  </si>
  <si>
    <t>Salina Cruz</t>
  </si>
  <si>
    <t>San Agustín Amatengo</t>
  </si>
  <si>
    <t>San Agustín Atenango</t>
  </si>
  <si>
    <t>San Agustín Chayuco</t>
  </si>
  <si>
    <t>San Agustín de las Juntas</t>
  </si>
  <si>
    <t>San Agustín Etla</t>
  </si>
  <si>
    <t>San Agustín Loxicha</t>
  </si>
  <si>
    <t>San Agustín Tlacotepec</t>
  </si>
  <si>
    <t>San Agustín Yatareni</t>
  </si>
  <si>
    <t>San Andrés Cabecera Nueva</t>
  </si>
  <si>
    <t>San Andrés Dinicuiti</t>
  </si>
  <si>
    <t>San Andrés Huaxpaltepec</t>
  </si>
  <si>
    <t>San Andrés Huayapam</t>
  </si>
  <si>
    <t>San Andrés Ixtlahuaca</t>
  </si>
  <si>
    <t>San Andrés Lagunas</t>
  </si>
  <si>
    <t>San Andrés Nuxiño</t>
  </si>
  <si>
    <t>San Andrés Paxtlán</t>
  </si>
  <si>
    <t>San Andrés Sinaxtla</t>
  </si>
  <si>
    <t>San Andrés Solaga</t>
  </si>
  <si>
    <t>San Andrés Teotilalpam</t>
  </si>
  <si>
    <t>San Andrés Tepetlapa</t>
  </si>
  <si>
    <t>San Andrés Yaá</t>
  </si>
  <si>
    <t>San Andrés Zabache</t>
  </si>
  <si>
    <t>San Andrés Zautla</t>
  </si>
  <si>
    <t>San Antonino Castillo Velasco</t>
  </si>
  <si>
    <t>San Antonino el Alto</t>
  </si>
  <si>
    <t>San Antonino Monte Verde</t>
  </si>
  <si>
    <t>San Antonio Acutla</t>
  </si>
  <si>
    <t>San Antonio de la Cal</t>
  </si>
  <si>
    <t>San Antonio Huitepec</t>
  </si>
  <si>
    <t>San Antonio Nanahuatípam</t>
  </si>
  <si>
    <t>San Antonio Sinicahua</t>
  </si>
  <si>
    <t>San Antonio Tepetlapa</t>
  </si>
  <si>
    <t>San Baltazar Chichicápam</t>
  </si>
  <si>
    <t>San Baltazar Loxicha</t>
  </si>
  <si>
    <t>San Baltazar Yatzachi el Bajo</t>
  </si>
  <si>
    <t>San Bartolo Coyotepec</t>
  </si>
  <si>
    <t>San Bartolo Soyaltepec</t>
  </si>
  <si>
    <t>San Bartolo Yautepec</t>
  </si>
  <si>
    <t>San Bartolomé Ayautla</t>
  </si>
  <si>
    <t>San Bartolomé Loxicha</t>
  </si>
  <si>
    <t>San Bartolomé Quialana</t>
  </si>
  <si>
    <t>San Bartolomé Yucuañe</t>
  </si>
  <si>
    <t>San Bartolomé Zoogocho</t>
  </si>
  <si>
    <t>San Bernardo Mixtepec</t>
  </si>
  <si>
    <t>San Blas Atempa</t>
  </si>
  <si>
    <t>San Carlos Yautepec</t>
  </si>
  <si>
    <t>San Cristóbal Amatlán</t>
  </si>
  <si>
    <t>San Cristóbal Amoltepec</t>
  </si>
  <si>
    <t>San Cristóbal Lachirioag</t>
  </si>
  <si>
    <t>San Cristóbal Suchixtlahuaca</t>
  </si>
  <si>
    <t>San Dionisio del Mar</t>
  </si>
  <si>
    <t>San Dionisio Ocotepec</t>
  </si>
  <si>
    <t>San Dionisio Ocotlán</t>
  </si>
  <si>
    <t>San Esteban Atatlahuca</t>
  </si>
  <si>
    <t>San Felipe Jalapa de Díaz</t>
  </si>
  <si>
    <t>San Felipe Tejalapam</t>
  </si>
  <si>
    <t>San Felipe Usila</t>
  </si>
  <si>
    <t>San Francisco Cahuacuá</t>
  </si>
  <si>
    <t>San Francisco Cajonos</t>
  </si>
  <si>
    <t>San Francisco Chapulapa</t>
  </si>
  <si>
    <t>San Francisco Chindúa</t>
  </si>
  <si>
    <t>San Francisco del Mar</t>
  </si>
  <si>
    <t>San Francisco Huehuetlán</t>
  </si>
  <si>
    <t>San Francisco Ixhuatán</t>
  </si>
  <si>
    <t>San Francisco Jaltepetongo</t>
  </si>
  <si>
    <t>San Francisco Lachigoló</t>
  </si>
  <si>
    <t>San Francisco Logueche</t>
  </si>
  <si>
    <t>San Francisco Nuxaño</t>
  </si>
  <si>
    <t>San Francisco Ozolotepec</t>
  </si>
  <si>
    <t>San Francisco Sola</t>
  </si>
  <si>
    <t>San Francisco Telixtlahuaca</t>
  </si>
  <si>
    <t>San Francisco Teopan</t>
  </si>
  <si>
    <t>San Francisco Tlapancingo</t>
  </si>
  <si>
    <t>San Gabriel Mixtepec</t>
  </si>
  <si>
    <t>San Ildefonso Amatlán</t>
  </si>
  <si>
    <t>San Ildefonso Sola</t>
  </si>
  <si>
    <t>San Ildefonso Villa Alta</t>
  </si>
  <si>
    <t>San Jacinto Amilpas</t>
  </si>
  <si>
    <t>San Jacinto Tlacotepec</t>
  </si>
  <si>
    <t>San Jerónimo Coatlán</t>
  </si>
  <si>
    <t>San Jerónimo Silacayoapilla</t>
  </si>
  <si>
    <t>San Jerónimo Sosola</t>
  </si>
  <si>
    <t>San Jerónimo Taviche</t>
  </si>
  <si>
    <t>San Jerónimo Tecoátl</t>
  </si>
  <si>
    <t>San Jerónimo Tlacochahuaya</t>
  </si>
  <si>
    <t>San Jorge Nuchita</t>
  </si>
  <si>
    <t>San José Ayuquila</t>
  </si>
  <si>
    <t>San José Chiltepec</t>
  </si>
  <si>
    <t>San José del Peñasco</t>
  </si>
  <si>
    <t>San José del Progreso</t>
  </si>
  <si>
    <t>San José Estancia Grande</t>
  </si>
  <si>
    <t>San José Independencia</t>
  </si>
  <si>
    <t>San José Lachiguiri</t>
  </si>
  <si>
    <t>San José Tenango</t>
  </si>
  <si>
    <t>San Juan ?umí</t>
  </si>
  <si>
    <t>San Juan Achiutla</t>
  </si>
  <si>
    <t>San Juan Atepec</t>
  </si>
  <si>
    <t>San Juan Bautista Atatlahuca</t>
  </si>
  <si>
    <t>San Juan Bautista Coixtlahuaca</t>
  </si>
  <si>
    <t>San Juan Bautista Cuicatlán</t>
  </si>
  <si>
    <t>San Juan Bautista Guelache</t>
  </si>
  <si>
    <t>San Juan Bautista Jayacatlán</t>
  </si>
  <si>
    <t>San Juan Bautista Lo de Soto</t>
  </si>
  <si>
    <t>San Juan Bautista Suchitepec</t>
  </si>
  <si>
    <t>San Juan Bautista Tlachichilco</t>
  </si>
  <si>
    <t>San Juan Bautista Tlacoatzintepec</t>
  </si>
  <si>
    <t>San Juan Bautista Tuxtepec</t>
  </si>
  <si>
    <t>San Juan Bautista Valle Nacional</t>
  </si>
  <si>
    <t>San Juan Cacahuatepec</t>
  </si>
  <si>
    <t>San Juan Chicomezúchil</t>
  </si>
  <si>
    <t>San Juan Chilateca</t>
  </si>
  <si>
    <t>San Juan Cieneguilla</t>
  </si>
  <si>
    <t>San Juan Coatzóspam</t>
  </si>
  <si>
    <t>San Juan Colorado</t>
  </si>
  <si>
    <t>San Juan Comaltepec</t>
  </si>
  <si>
    <t>San Juan Cotzocón</t>
  </si>
  <si>
    <t>San Juan de los Cués</t>
  </si>
  <si>
    <t>San Juan del Estado</t>
  </si>
  <si>
    <t>San Juan Diuxi</t>
  </si>
  <si>
    <t>San Juan Evangelista Analco</t>
  </si>
  <si>
    <t>San Juan Guelavía</t>
  </si>
  <si>
    <t>San Juan Guichicovi</t>
  </si>
  <si>
    <t>San Juan Ihualtepec</t>
  </si>
  <si>
    <t>San Juan Juquila Mixes</t>
  </si>
  <si>
    <t>San Juan Juquila Vijanos</t>
  </si>
  <si>
    <t>San Juan Lachao</t>
  </si>
  <si>
    <t>San Juan Lachigalla</t>
  </si>
  <si>
    <t>San Juan Lajarcia</t>
  </si>
  <si>
    <t>San Juan Lalana</t>
  </si>
  <si>
    <t>San Juan Mazatlán</t>
  </si>
  <si>
    <t>San Juan Mixtepec</t>
  </si>
  <si>
    <t>San Juan Ozolotepec</t>
  </si>
  <si>
    <t>San Juan Petlapa</t>
  </si>
  <si>
    <t>San Juan Quiahije</t>
  </si>
  <si>
    <t>San Juan Quiotepec</t>
  </si>
  <si>
    <t>San Juan Sayultepec</t>
  </si>
  <si>
    <t>San Juan Tabaá</t>
  </si>
  <si>
    <t>San Juan Tamazola</t>
  </si>
  <si>
    <t>San Juan Teita</t>
  </si>
  <si>
    <t>San Juan Teitipac</t>
  </si>
  <si>
    <t>San Juan Tepeuxila</t>
  </si>
  <si>
    <t>San Juan Teposcolula</t>
  </si>
  <si>
    <t>San Juan Yaeé</t>
  </si>
  <si>
    <t>San Juan Yatzona</t>
  </si>
  <si>
    <t>San Juan Yucuita</t>
  </si>
  <si>
    <t>San Lorenzo</t>
  </si>
  <si>
    <t>San Lorenzo Albarradas</t>
  </si>
  <si>
    <t>San Lorenzo Cacaotepec</t>
  </si>
  <si>
    <t>San Lorenzo Cuaunecuiltitla</t>
  </si>
  <si>
    <t>San Lorenzo Texmelucan</t>
  </si>
  <si>
    <t>San Lorenzo Victoria</t>
  </si>
  <si>
    <t>San Lucas Camotlán</t>
  </si>
  <si>
    <t>San Lucas Ojitlán</t>
  </si>
  <si>
    <t>San Lucas Quiaviní</t>
  </si>
  <si>
    <t>San Lucas Zoquiápam</t>
  </si>
  <si>
    <t>San Luis Amatlán</t>
  </si>
  <si>
    <t>San Marcial Ozolotepec</t>
  </si>
  <si>
    <t>San Marcos Arteaga</t>
  </si>
  <si>
    <t>San Martín de los Cansecos</t>
  </si>
  <si>
    <t>San Martín Huamelúlpam</t>
  </si>
  <si>
    <t>San Martín Itunyoso</t>
  </si>
  <si>
    <t>San Martín Lachilá</t>
  </si>
  <si>
    <t>San Martín Peras</t>
  </si>
  <si>
    <t>San Martín Tilcajete</t>
  </si>
  <si>
    <t>San Martín Toxpalan</t>
  </si>
  <si>
    <t>San Martín Zacatepec</t>
  </si>
  <si>
    <t>San Mateo Cajonos</t>
  </si>
  <si>
    <t>San Mateo del Mar</t>
  </si>
  <si>
    <t>San Mateo Etlatongo</t>
  </si>
  <si>
    <t>San Mateo Nejápam</t>
  </si>
  <si>
    <t>San Mateo Peñasco</t>
  </si>
  <si>
    <t>San Mateo Piñas</t>
  </si>
  <si>
    <t>San Mateo Río Hondo</t>
  </si>
  <si>
    <t>San Mateo Sindihui</t>
  </si>
  <si>
    <t>San Mateo Tlapiltepec</t>
  </si>
  <si>
    <t>San Mateo Yoloxochitlán</t>
  </si>
  <si>
    <t>San Melchor Betaza</t>
  </si>
  <si>
    <t>San Miguel Achiutla</t>
  </si>
  <si>
    <t>San Miguel Ahuehuetitlán</t>
  </si>
  <si>
    <t>San Miguel Aloápam</t>
  </si>
  <si>
    <t>San Miguel Amatitlán</t>
  </si>
  <si>
    <t>San Miguel Amatlán</t>
  </si>
  <si>
    <t>San Miguel Chicahua</t>
  </si>
  <si>
    <t>San Miguel Chimalapa</t>
  </si>
  <si>
    <t>San Miguel Coatlán</t>
  </si>
  <si>
    <t>San Miguel del Puerto</t>
  </si>
  <si>
    <t>San Miguel del Río</t>
  </si>
  <si>
    <t>San Miguel Ejutla</t>
  </si>
  <si>
    <t>San Miguel el Grande</t>
  </si>
  <si>
    <t>San Miguel Huautla</t>
  </si>
  <si>
    <t>San Miguel Mixtepec</t>
  </si>
  <si>
    <t>San Miguel Panixtlahuaca</t>
  </si>
  <si>
    <t>San Miguel Peras</t>
  </si>
  <si>
    <t>San Miguel Piedras</t>
  </si>
  <si>
    <t>San Miguel Quetzaltepec</t>
  </si>
  <si>
    <t>San Miguel Santa Flor</t>
  </si>
  <si>
    <t>San Miguel Soyaltepec</t>
  </si>
  <si>
    <t>San Miguel Suchixtepec</t>
  </si>
  <si>
    <t>San Miguel Tecomatlán</t>
  </si>
  <si>
    <t>San Miguel Tenango</t>
  </si>
  <si>
    <t>San Miguel Tequixtepec</t>
  </si>
  <si>
    <t>San Miguel Tilquiápam</t>
  </si>
  <si>
    <t>San Miguel Tlacamama</t>
  </si>
  <si>
    <t>San Miguel Tlacotepec</t>
  </si>
  <si>
    <t>San Miguel Tulancingo</t>
  </si>
  <si>
    <t>San Miguel Yotao</t>
  </si>
  <si>
    <t>San Nicolás</t>
  </si>
  <si>
    <t>San Nicolás Hidalgo</t>
  </si>
  <si>
    <t>San Pablo Coatlán</t>
  </si>
  <si>
    <t>San Pablo Cuatro Venados</t>
  </si>
  <si>
    <t>San Pablo Etla</t>
  </si>
  <si>
    <t>San Pablo Huitzo</t>
  </si>
  <si>
    <t>San Pablo Huixtepec</t>
  </si>
  <si>
    <t>San Pablo Macuiltianguis</t>
  </si>
  <si>
    <t>San Pablo Tijaltepec</t>
  </si>
  <si>
    <t>San Pablo Villa de Mitla</t>
  </si>
  <si>
    <t>San Pablo Yaganiza</t>
  </si>
  <si>
    <t>San Pedro Amuzgos</t>
  </si>
  <si>
    <t>San Pedro Apóstol</t>
  </si>
  <si>
    <t>San Pedro Atoyac</t>
  </si>
  <si>
    <t>San Pedro Cajonos</t>
  </si>
  <si>
    <t>San Pedro Comitancillo</t>
  </si>
  <si>
    <t>San Pedro Coxcaltepec Cántaros</t>
  </si>
  <si>
    <t>San Pedro el Alto</t>
  </si>
  <si>
    <t>San Pedro Huamelula</t>
  </si>
  <si>
    <t>San Pedro Huilotepec</t>
  </si>
  <si>
    <t>San Pedro Ixcatlán</t>
  </si>
  <si>
    <t>San Pedro Ixtlahuaca</t>
  </si>
  <si>
    <t>San Pedro Jaltepetongo</t>
  </si>
  <si>
    <t>San Pedro Jicayán</t>
  </si>
  <si>
    <t>San Pedro Jocotipac</t>
  </si>
  <si>
    <t>San Pedro Juchatengo</t>
  </si>
  <si>
    <t>San Pedro Mártir</t>
  </si>
  <si>
    <t>San Pedro Mártir Quiechapa</t>
  </si>
  <si>
    <t>San Pedro Mártir Yucuxaco</t>
  </si>
  <si>
    <t>San Pedro Mixtepec</t>
  </si>
  <si>
    <t>San Pedro Molinos</t>
  </si>
  <si>
    <t>San Pedro Nopala</t>
  </si>
  <si>
    <t>San Pedro Ocopetatillo</t>
  </si>
  <si>
    <t>San Pedro Ocotepec</t>
  </si>
  <si>
    <t>San Pedro Pochutla</t>
  </si>
  <si>
    <t>San Pedro Quiatoni</t>
  </si>
  <si>
    <t>San Pedro Sochiapam</t>
  </si>
  <si>
    <t>San Pedro Tapanatepec</t>
  </si>
  <si>
    <t>San Pedro Taviche</t>
  </si>
  <si>
    <t>San Pedro Teozacoalco</t>
  </si>
  <si>
    <t>San Pedro Teutila</t>
  </si>
  <si>
    <t>San Pedro Tidaá</t>
  </si>
  <si>
    <t>San Pedro Topiltepec</t>
  </si>
  <si>
    <t>San Pedro Totolapa</t>
  </si>
  <si>
    <t>San Pedro y San Pablo Ayutla</t>
  </si>
  <si>
    <t>San Pedro y San Pablo Teposcolula</t>
  </si>
  <si>
    <t>San Pedro y San Pablo Tequixtepec</t>
  </si>
  <si>
    <t>San Pedro Yaneri</t>
  </si>
  <si>
    <t>San Pedro Yólox</t>
  </si>
  <si>
    <t>San Pedro Yucunama</t>
  </si>
  <si>
    <t>San Raymundo Jalpan</t>
  </si>
  <si>
    <t>San Sebastián Abasolo</t>
  </si>
  <si>
    <t>San Sebastián Coatlán</t>
  </si>
  <si>
    <t>San Sebastián Ixcapa</t>
  </si>
  <si>
    <t>San Sebastián Nicananduta</t>
  </si>
  <si>
    <t>San Sebastián Río Hondo</t>
  </si>
  <si>
    <t>San Sebastián Tecomaxtlahuaca</t>
  </si>
  <si>
    <t>San Sebastián Teitipac</t>
  </si>
  <si>
    <t>San Sebastián Tutla</t>
  </si>
  <si>
    <t>San Simón Almolongas</t>
  </si>
  <si>
    <t>San Simón Zahuatlán</t>
  </si>
  <si>
    <t>San Vicente Coatlán</t>
  </si>
  <si>
    <t>San Vicente Lachixío</t>
  </si>
  <si>
    <t>San Vicente Nuñú</t>
  </si>
  <si>
    <t>Santa Ana</t>
  </si>
  <si>
    <t>Santa Ana Ateixtlahuaca</t>
  </si>
  <si>
    <t>Santa Ana Cuauhtémoc</t>
  </si>
  <si>
    <t>Santa Ana del Valle</t>
  </si>
  <si>
    <t>Santa Ana Tavela</t>
  </si>
  <si>
    <t>Santa Ana Tlapacoyan</t>
  </si>
  <si>
    <t>Santa Ana Yareni</t>
  </si>
  <si>
    <t>Santa Ana Zegache</t>
  </si>
  <si>
    <t>Santa Catalina Quierí</t>
  </si>
  <si>
    <t>Santa Catarina Cuixtla</t>
  </si>
  <si>
    <t>Santa Catarina Ixtepeji</t>
  </si>
  <si>
    <t>Santa Catarina Juquila</t>
  </si>
  <si>
    <t>Santa Catarina Lachatao</t>
  </si>
  <si>
    <t>Santa Catarina Loxicha</t>
  </si>
  <si>
    <t>Santa Catarina Mechoacán</t>
  </si>
  <si>
    <t>Santa Catarina Minas</t>
  </si>
  <si>
    <t>Santa Catarina Quiané</t>
  </si>
  <si>
    <t>Santa Catarina Quioquitani</t>
  </si>
  <si>
    <t>Santa Catarina Tayata</t>
  </si>
  <si>
    <t>Santa Catarina Ticuá</t>
  </si>
  <si>
    <t>Santa Catarina Yosonotú</t>
  </si>
  <si>
    <t>Santa Catarina Zapoquila</t>
  </si>
  <si>
    <t>Santa Cruz Acatepec</t>
  </si>
  <si>
    <t>Santa Cruz Amilpas</t>
  </si>
  <si>
    <t>Santa Cruz de Bravo</t>
  </si>
  <si>
    <t>Santa Cruz Itundujia</t>
  </si>
  <si>
    <t>Santa Cruz Mixtepec</t>
  </si>
  <si>
    <t>Santa Cruz Nundaco</t>
  </si>
  <si>
    <t>Santa Cruz Papalutla</t>
  </si>
  <si>
    <t>Santa Cruz Tacache de Mina</t>
  </si>
  <si>
    <t>Santa Cruz Tacahua</t>
  </si>
  <si>
    <t>Santa Cruz Tayata</t>
  </si>
  <si>
    <t>Santa Cruz Xitla</t>
  </si>
  <si>
    <t>Santa Cruz Xoxocotlán</t>
  </si>
  <si>
    <t>Santa Cruz Zenzontepec</t>
  </si>
  <si>
    <t>Santa Gertrudis</t>
  </si>
  <si>
    <t>Santa Inés de Zaragoza</t>
  </si>
  <si>
    <t>Santa Inés del Monte</t>
  </si>
  <si>
    <t>Santa Inés Yatzeche</t>
  </si>
  <si>
    <t>Santa Lucía del Camino</t>
  </si>
  <si>
    <t>Santa Lucía Miahuatlán</t>
  </si>
  <si>
    <t>Santa Lucía Monteverde</t>
  </si>
  <si>
    <t>Santa Lucía Ocotlán</t>
  </si>
  <si>
    <t>Santa Magdalena Jicotlán</t>
  </si>
  <si>
    <t>Santa María Alotepec</t>
  </si>
  <si>
    <t>Santa María Apazco</t>
  </si>
  <si>
    <t>Santa María Atzompa</t>
  </si>
  <si>
    <t>Santa María Camotlán</t>
  </si>
  <si>
    <t>Santa María Chachoápam</t>
  </si>
  <si>
    <t>Santa María Chilchotla</t>
  </si>
  <si>
    <t>Santa María Chimalapa</t>
  </si>
  <si>
    <t>Santa María Colotepec</t>
  </si>
  <si>
    <t>Santa María Cortijo</t>
  </si>
  <si>
    <t>Santa María Coyotepec</t>
  </si>
  <si>
    <t>Santa María del Rosario</t>
  </si>
  <si>
    <t>Santa María del Tule</t>
  </si>
  <si>
    <t>Santa María Ecatepec</t>
  </si>
  <si>
    <t>Santa María Guelacé</t>
  </si>
  <si>
    <t>Santa María Guienagati</t>
  </si>
  <si>
    <t>Santa María Huatulco</t>
  </si>
  <si>
    <t>Santa María Huazolotitlán</t>
  </si>
  <si>
    <t>Santa María Ipalapa</t>
  </si>
  <si>
    <t>Santa María Ixcatlán</t>
  </si>
  <si>
    <t>Santa María Jacatepec</t>
  </si>
  <si>
    <t>Santa María Jalapa del Marqués</t>
  </si>
  <si>
    <t>Santa María Jaltianguis</t>
  </si>
  <si>
    <t>Santa María la Asunción</t>
  </si>
  <si>
    <t>Santa María Lachixío</t>
  </si>
  <si>
    <t>Santa María Mixtequilla</t>
  </si>
  <si>
    <t>Santa María Nativitas</t>
  </si>
  <si>
    <t>Santa María Nduayaco</t>
  </si>
  <si>
    <t>Santa María Ozolotepec</t>
  </si>
  <si>
    <t>Santa María Pápalo</t>
  </si>
  <si>
    <t>Santa María Peñoles</t>
  </si>
  <si>
    <t>Santa María Petapa</t>
  </si>
  <si>
    <t>Santa María Quiegolani</t>
  </si>
  <si>
    <t>Santa María Sola</t>
  </si>
  <si>
    <t>Santa María Tataltepec</t>
  </si>
  <si>
    <t>Santa María Tecomavaca</t>
  </si>
  <si>
    <t>Santa María Temaxcalapa</t>
  </si>
  <si>
    <t>Santa María Temaxcaltepec</t>
  </si>
  <si>
    <t>Santa María Teopoxco</t>
  </si>
  <si>
    <t>Santa María Tepantlali</t>
  </si>
  <si>
    <t>Santa María Texcatitlán</t>
  </si>
  <si>
    <t>Santa María Tlahuitoltepec</t>
  </si>
  <si>
    <t>Santa María Tlalixtac</t>
  </si>
  <si>
    <t>Santa María Tonameca</t>
  </si>
  <si>
    <t>Santa María Totolapilla</t>
  </si>
  <si>
    <t>Santa María Xadani</t>
  </si>
  <si>
    <t>Santa María Yalina</t>
  </si>
  <si>
    <t>Santa María Yavesía</t>
  </si>
  <si>
    <t>Santa María Yolotepec</t>
  </si>
  <si>
    <t>Santa María Yosoyúa</t>
  </si>
  <si>
    <t>Santa María Yucuhiti</t>
  </si>
  <si>
    <t>Santa María Zacatepec</t>
  </si>
  <si>
    <t>Santa María Zaniza</t>
  </si>
  <si>
    <t>Santa María Zoquitlán</t>
  </si>
  <si>
    <t>Santiago Amoltepec</t>
  </si>
  <si>
    <t>Santiago Apoala</t>
  </si>
  <si>
    <t>Santiago Apóstol</t>
  </si>
  <si>
    <t>Santiago Astata</t>
  </si>
  <si>
    <t>Santiago Atitlán</t>
  </si>
  <si>
    <t>Santiago Ayuquililla</t>
  </si>
  <si>
    <t>Santiago Cacaloxtepec</t>
  </si>
  <si>
    <t>Santiago Camotlán</t>
  </si>
  <si>
    <t>Santiago Chazumba</t>
  </si>
  <si>
    <t>Santiago Choapam</t>
  </si>
  <si>
    <t>Santiago Comaltepec</t>
  </si>
  <si>
    <t>Santiago del Río</t>
  </si>
  <si>
    <t>Santiago Huajolotitlán</t>
  </si>
  <si>
    <t>Santiago Huauclilla</t>
  </si>
  <si>
    <t>Santiago Ihuitlán Plumas</t>
  </si>
  <si>
    <t>Santiago Ixcuintepec</t>
  </si>
  <si>
    <t>Santiago Ixtayutla</t>
  </si>
  <si>
    <t>Santiago Jamiltepec</t>
  </si>
  <si>
    <t>Santiago Jocotepec</t>
  </si>
  <si>
    <t>Santiago Juxtlahuaca</t>
  </si>
  <si>
    <t>Santiago Lachiguiri</t>
  </si>
  <si>
    <t>Santiago Lalopa</t>
  </si>
  <si>
    <t>Santiago Laollaga</t>
  </si>
  <si>
    <t>Santiago Laxopa</t>
  </si>
  <si>
    <t>Santiago Llano Grande</t>
  </si>
  <si>
    <t>Santiago Matatlán</t>
  </si>
  <si>
    <t>Santiago Miltepec</t>
  </si>
  <si>
    <t>Santiago Minas</t>
  </si>
  <si>
    <t>Santiago Nacaltepec</t>
  </si>
  <si>
    <t>Santiago Nejapilla</t>
  </si>
  <si>
    <t>Santiago Niltepec</t>
  </si>
  <si>
    <t>Santiago Nundiche</t>
  </si>
  <si>
    <t>Santiago Nuyoó</t>
  </si>
  <si>
    <t>Santiago Pinotepa Nacional</t>
  </si>
  <si>
    <t>Santiago Suchilquitongo</t>
  </si>
  <si>
    <t>Santiago Tamazola</t>
  </si>
  <si>
    <t>Santiago Tapextla</t>
  </si>
  <si>
    <t>Santiago Tenango</t>
  </si>
  <si>
    <t>Santiago Tepetlapa</t>
  </si>
  <si>
    <t>Santiago Tetepec</t>
  </si>
  <si>
    <t>Santiago Texcalcingo</t>
  </si>
  <si>
    <t>Santiago Textitlán</t>
  </si>
  <si>
    <t>Santiago Tilantongo</t>
  </si>
  <si>
    <t>Santiago Tillo</t>
  </si>
  <si>
    <t>Santiago Tlazoyaltepec</t>
  </si>
  <si>
    <t>Santiago Xanica</t>
  </si>
  <si>
    <t>Santiago Xiacuí</t>
  </si>
  <si>
    <t>Santiago Yaitepec</t>
  </si>
  <si>
    <t>Santiago Yaveo</t>
  </si>
  <si>
    <t>Santiago Yolomécatl</t>
  </si>
  <si>
    <t>Santiago Yosondúa</t>
  </si>
  <si>
    <t>Santiago Yucuyachi</t>
  </si>
  <si>
    <t>Santiago Zacatepec</t>
  </si>
  <si>
    <t>Santiago Zoochila</t>
  </si>
  <si>
    <t>Santo Domingo Albarradas</t>
  </si>
  <si>
    <t>Santo Domingo Armenta</t>
  </si>
  <si>
    <t>Santo Domingo Chihuitán</t>
  </si>
  <si>
    <t>Santo Domingo de Morelos</t>
  </si>
  <si>
    <t>Santo Domingo Ingenio</t>
  </si>
  <si>
    <t>Santo Domingo Ixcatlán</t>
  </si>
  <si>
    <t>Santo Domingo Nuxaá</t>
  </si>
  <si>
    <t>Santo Domingo Ozolotepec</t>
  </si>
  <si>
    <t>Santo Domingo Petapa</t>
  </si>
  <si>
    <t>Santo Domingo Roayaga</t>
  </si>
  <si>
    <t>Santo Domingo Tehuantepec</t>
  </si>
  <si>
    <t>Santo Domingo Teojomulco</t>
  </si>
  <si>
    <t>Santo Domingo Tepuxtepec</t>
  </si>
  <si>
    <t>Santo Domingo Tlatayápam</t>
  </si>
  <si>
    <t>Santo Domingo Tomaltepec</t>
  </si>
  <si>
    <t>Santo Domingo Tonalá</t>
  </si>
  <si>
    <t>Santo Domingo Tonaltepec</t>
  </si>
  <si>
    <t>Santo Domingo Xagacía</t>
  </si>
  <si>
    <t>Santo Domingo Yanhuitlán</t>
  </si>
  <si>
    <t>Santo Domingo Yodohino</t>
  </si>
  <si>
    <t>Santo Domingo Zanatepec</t>
  </si>
  <si>
    <t>Santo Tomás Jalieza</t>
  </si>
  <si>
    <t>Santo Tomás Mazaltepec</t>
  </si>
  <si>
    <t>Santo Tomás Ocotepec</t>
  </si>
  <si>
    <t>Santo Tomás Tamazulapan</t>
  </si>
  <si>
    <t>Santos Reyes Nopala</t>
  </si>
  <si>
    <t>Santos Reyes Pápalo</t>
  </si>
  <si>
    <t>Santos Reyes Tepejillo</t>
  </si>
  <si>
    <t>Santos Reyes Yucuná</t>
  </si>
  <si>
    <t>Silacayoápam</t>
  </si>
  <si>
    <t>Sitio de Xitlapehua</t>
  </si>
  <si>
    <t>Soledad Etla</t>
  </si>
  <si>
    <t>Tamazulapam del Espíritu Santo</t>
  </si>
  <si>
    <t>Tanetze de Zaragoza</t>
  </si>
  <si>
    <t>Taniche</t>
  </si>
  <si>
    <t>Tataltepec de Valdés</t>
  </si>
  <si>
    <t>Teococuilco de Marcos Pérez</t>
  </si>
  <si>
    <t>Teotitlán de Flores Magón</t>
  </si>
  <si>
    <t>Teotitlán del Valle</t>
  </si>
  <si>
    <t>Teotongo</t>
  </si>
  <si>
    <t>Tepelmeme Villa de Morelos</t>
  </si>
  <si>
    <t>Tezoatlán de Segura y Luna</t>
  </si>
  <si>
    <t>Tlacolula de Matamoros</t>
  </si>
  <si>
    <t>Tlacotepec Plumas</t>
  </si>
  <si>
    <t>Tlalixtac de Cabrera</t>
  </si>
  <si>
    <t>Totontepec Villa de Morelos</t>
  </si>
  <si>
    <t>Trinidad Zaachila</t>
  </si>
  <si>
    <t>Unión Hidalgo</t>
  </si>
  <si>
    <t>Valerio Trujano</t>
  </si>
  <si>
    <t>Villa de Chilapa de Díaz</t>
  </si>
  <si>
    <t>Villa de Etla</t>
  </si>
  <si>
    <t>Villa de Tamazulápam del Progreso</t>
  </si>
  <si>
    <t>Villa de Tututepec de Melchor Ocam</t>
  </si>
  <si>
    <t>Villa de Zaachila</t>
  </si>
  <si>
    <t>Villa Díaz Ordaz</t>
  </si>
  <si>
    <t>Villa Sola de Vega</t>
  </si>
  <si>
    <t>Villa Talea de Castro</t>
  </si>
  <si>
    <t>Villa Tejúpam de la Unión</t>
  </si>
  <si>
    <t>Yaxe</t>
  </si>
  <si>
    <t>Yogana</t>
  </si>
  <si>
    <t>Yutanduchi de Guerrero</t>
  </si>
  <si>
    <t>Zapotitlán del Río</t>
  </si>
  <si>
    <t>Zapotitlán Lagunas</t>
  </si>
  <si>
    <t>Zapotitlán Palmas</t>
  </si>
  <si>
    <t>Zimatlán de Alvarez</t>
  </si>
  <si>
    <t>Acajete</t>
  </si>
  <si>
    <t>Acateno</t>
  </si>
  <si>
    <t>Acatzingo</t>
  </si>
  <si>
    <t>Acteopan</t>
  </si>
  <si>
    <t>Ahuatlán</t>
  </si>
  <si>
    <t>Ahuazotepec</t>
  </si>
  <si>
    <t>Ahuehuetitla</t>
  </si>
  <si>
    <t>Ajalpan</t>
  </si>
  <si>
    <t>Albino Zertuche</t>
  </si>
  <si>
    <t>Aljojuca</t>
  </si>
  <si>
    <t>Altepexi</t>
  </si>
  <si>
    <t>Amixtlán</t>
  </si>
  <si>
    <t>Amozoc</t>
  </si>
  <si>
    <t>Aquixtla</t>
  </si>
  <si>
    <t>Atempan</t>
  </si>
  <si>
    <t>Atexcal</t>
  </si>
  <si>
    <t>Atlequizayan</t>
  </si>
  <si>
    <t>Atlixco</t>
  </si>
  <si>
    <t>Atoyatempan</t>
  </si>
  <si>
    <t>Atzala</t>
  </si>
  <si>
    <t>Atzitzihuacán</t>
  </si>
  <si>
    <t>Atzitzintla</t>
  </si>
  <si>
    <t>Axutla</t>
  </si>
  <si>
    <t>Ayotoxco de Guerrero</t>
  </si>
  <si>
    <t>Calpan</t>
  </si>
  <si>
    <t>Caltepec</t>
  </si>
  <si>
    <t>Camocuautla</t>
  </si>
  <si>
    <t>Cañada Morelos</t>
  </si>
  <si>
    <t>Caxhuacan</t>
  </si>
  <si>
    <t>Chalchicomula de Sesma</t>
  </si>
  <si>
    <t>Chapulco</t>
  </si>
  <si>
    <t>Chiautzingo</t>
  </si>
  <si>
    <t>Chichiquila</t>
  </si>
  <si>
    <t>Chiconcuautla</t>
  </si>
  <si>
    <t>Chietla</t>
  </si>
  <si>
    <t>Chigmecatitlán</t>
  </si>
  <si>
    <t>Chignahuapan</t>
  </si>
  <si>
    <t>Chignautla</t>
  </si>
  <si>
    <t>Chila</t>
  </si>
  <si>
    <t>Chila de la Sal</t>
  </si>
  <si>
    <t>Chilchotla</t>
  </si>
  <si>
    <t>Chinantla</t>
  </si>
  <si>
    <t>Coatepec</t>
  </si>
  <si>
    <t>Coatzingo</t>
  </si>
  <si>
    <t>Cohetzala</t>
  </si>
  <si>
    <t>Cohuecán</t>
  </si>
  <si>
    <t>Coronango</t>
  </si>
  <si>
    <t>Coxcatlán</t>
  </si>
  <si>
    <t>Coyomeapan</t>
  </si>
  <si>
    <t>Cuapiaxtla de Madero</t>
  </si>
  <si>
    <t>Cuautempan</t>
  </si>
  <si>
    <t>Cuautinchán</t>
  </si>
  <si>
    <t>Cuautlancingo</t>
  </si>
  <si>
    <t>Cuayuca de Andrade</t>
  </si>
  <si>
    <t>Cuetzalan del Progreso</t>
  </si>
  <si>
    <t>Cuyoaco</t>
  </si>
  <si>
    <t>Domingo Arenas</t>
  </si>
  <si>
    <t>Epatlán</t>
  </si>
  <si>
    <t>Esperanza</t>
  </si>
  <si>
    <t>Francisco Z. Mena</t>
  </si>
  <si>
    <t>General Felipe ?ngeles</t>
  </si>
  <si>
    <t>Hermenegildo Galeana</t>
  </si>
  <si>
    <t>Honey</t>
  </si>
  <si>
    <t>Huaquechula</t>
  </si>
  <si>
    <t>Huatlatlauca</t>
  </si>
  <si>
    <t>Huauchinango</t>
  </si>
  <si>
    <t>Huehuetlán el Chico</t>
  </si>
  <si>
    <t>Huehuetlán el Grande</t>
  </si>
  <si>
    <t>Huejotzingo</t>
  </si>
  <si>
    <t>Hueyapan</t>
  </si>
  <si>
    <t>Hueytamalco</t>
  </si>
  <si>
    <t>Hueytlalpan</t>
  </si>
  <si>
    <t>Huitzilan de Serdán</t>
  </si>
  <si>
    <t>Huitziltepec</t>
  </si>
  <si>
    <t>Ixcamilpa de Guerrero</t>
  </si>
  <si>
    <t>Ixcaquixtla</t>
  </si>
  <si>
    <t>Ixtacamaxtitlán</t>
  </si>
  <si>
    <t>Ixtepec</t>
  </si>
  <si>
    <t>Izúcar de Matamoros</t>
  </si>
  <si>
    <t>Jalpan</t>
  </si>
  <si>
    <t>Jolalpan</t>
  </si>
  <si>
    <t>Jonotla</t>
  </si>
  <si>
    <t>Jopala</t>
  </si>
  <si>
    <t>Juan C. Bonilla</t>
  </si>
  <si>
    <t>Juan Galindo</t>
  </si>
  <si>
    <t>Juan N. Méndez</t>
  </si>
  <si>
    <t>La Magdalena Tlatlauquitepec</t>
  </si>
  <si>
    <t>Lafragua</t>
  </si>
  <si>
    <t>Libres</t>
  </si>
  <si>
    <t>Los Reyes de Juárez</t>
  </si>
  <si>
    <t>Mazapiltepec de Juárez</t>
  </si>
  <si>
    <t>Mixtla</t>
  </si>
  <si>
    <t>Molcaxac</t>
  </si>
  <si>
    <t>Naupan</t>
  </si>
  <si>
    <t>Nauzontla</t>
  </si>
  <si>
    <t>Nealtican</t>
  </si>
  <si>
    <t>Nicolás Bravo</t>
  </si>
  <si>
    <t>Nopalucan</t>
  </si>
  <si>
    <t>Ocoyucan</t>
  </si>
  <si>
    <t>Olintla</t>
  </si>
  <si>
    <t>Oriental</t>
  </si>
  <si>
    <t>Pahuatlán</t>
  </si>
  <si>
    <t>Palmar de Bravo</t>
  </si>
  <si>
    <t>Petlalcingo</t>
  </si>
  <si>
    <t>Piaxtla</t>
  </si>
  <si>
    <t>Puebla</t>
  </si>
  <si>
    <t>Quecholac</t>
  </si>
  <si>
    <t>Quimixtlán</t>
  </si>
  <si>
    <t>Rafael Lara Grajales</t>
  </si>
  <si>
    <t>San Andrés Cholula</t>
  </si>
  <si>
    <t>San Antonio Cañada</t>
  </si>
  <si>
    <t>San Diego la Mesa Tochimiltzingo</t>
  </si>
  <si>
    <t>San Felipe Teotlalcingo</t>
  </si>
  <si>
    <t>San Felipe Tepatlán</t>
  </si>
  <si>
    <t>San Gabriel Chilac</t>
  </si>
  <si>
    <t>San Gregorio Atzompa</t>
  </si>
  <si>
    <t>San Jerónimo Tecuanipan</t>
  </si>
  <si>
    <t>San Jerónimo Xayacatlán</t>
  </si>
  <si>
    <t>San José Chiapa</t>
  </si>
  <si>
    <t>San José Miahuatlán</t>
  </si>
  <si>
    <t>San Juan Atenco</t>
  </si>
  <si>
    <t>San Juan Atzompa</t>
  </si>
  <si>
    <t>San Martín Texmelucan</t>
  </si>
  <si>
    <t>San Martín Totoltepec</t>
  </si>
  <si>
    <t>San Matías Tlalancaleca</t>
  </si>
  <si>
    <t>San Miguel Ixitlán</t>
  </si>
  <si>
    <t>San Miguel Xoxtla</t>
  </si>
  <si>
    <t>San Nicolás Buenos Aires</t>
  </si>
  <si>
    <t>San Nicolás de los Ranchos</t>
  </si>
  <si>
    <t>San Pablo Anicano</t>
  </si>
  <si>
    <t>San Pedro Cholula</t>
  </si>
  <si>
    <t>San Pedro Yeloixtlahuaca</t>
  </si>
  <si>
    <t>San Salvador el Seco</t>
  </si>
  <si>
    <t>San Salvador el Verde</t>
  </si>
  <si>
    <t>San Salvador Huixcolotla</t>
  </si>
  <si>
    <t>San Sebastián Tlacotepec</t>
  </si>
  <si>
    <t>Santa Catarina Tlaltempan</t>
  </si>
  <si>
    <t>Santa Inés Ahuatempan</t>
  </si>
  <si>
    <t>Santa Isabel Cholula</t>
  </si>
  <si>
    <t>Santiago Miahuatlán</t>
  </si>
  <si>
    <t>Santo Tomás Hueyotlipan</t>
  </si>
  <si>
    <t>Soltepec</t>
  </si>
  <si>
    <t>Tecali de Herrera</t>
  </si>
  <si>
    <t>Tecamachalco</t>
  </si>
  <si>
    <t>Tecomatlán</t>
  </si>
  <si>
    <t>Tehuacán</t>
  </si>
  <si>
    <t>Tehuitzingo</t>
  </si>
  <si>
    <t>Tenampulco</t>
  </si>
  <si>
    <t>Teopantlán</t>
  </si>
  <si>
    <t>Teotlalco</t>
  </si>
  <si>
    <t>Tepanco de López</t>
  </si>
  <si>
    <t>Tepango de Rodríguez</t>
  </si>
  <si>
    <t>Tepatlaxco de Hidalgo</t>
  </si>
  <si>
    <t>Tepeaca</t>
  </si>
  <si>
    <t>Tepemaxalco</t>
  </si>
  <si>
    <t>Tepeojuma</t>
  </si>
  <si>
    <t>Tepetzintla</t>
  </si>
  <si>
    <t>Tepexco</t>
  </si>
  <si>
    <t>Tepexi de Rodríguez</t>
  </si>
  <si>
    <t>Tepeyahualco</t>
  </si>
  <si>
    <t>Tepeyahualco de Cuauhtémoc</t>
  </si>
  <si>
    <t>Tetela de Ocampo</t>
  </si>
  <si>
    <t>Teteles de Avila Castillo</t>
  </si>
  <si>
    <t>Teziutlán</t>
  </si>
  <si>
    <t>Tianguismanalco</t>
  </si>
  <si>
    <t>Tilapa</t>
  </si>
  <si>
    <t>Tlachichuca</t>
  </si>
  <si>
    <t>Tlacotepec de Benito Juárez</t>
  </si>
  <si>
    <t>Tlacuilotepec</t>
  </si>
  <si>
    <t>Tlahuapan</t>
  </si>
  <si>
    <t>Tlaltenango</t>
  </si>
  <si>
    <t>Tlanepantla</t>
  </si>
  <si>
    <t>Tlaola</t>
  </si>
  <si>
    <t>Tlapacoya</t>
  </si>
  <si>
    <t>Tlapanalá</t>
  </si>
  <si>
    <t>Tlatlauquitepec</t>
  </si>
  <si>
    <t>Tlaxco</t>
  </si>
  <si>
    <t>Tochimilco</t>
  </si>
  <si>
    <t>Tochtepec</t>
  </si>
  <si>
    <t>Totoltepec de Guerrero</t>
  </si>
  <si>
    <t>Tulcingo</t>
  </si>
  <si>
    <t>Tuzamapan de Galeana</t>
  </si>
  <si>
    <t>Tzicatlacoyan</t>
  </si>
  <si>
    <t>Xayacatlán de Bravo</t>
  </si>
  <si>
    <t>Xicotepec</t>
  </si>
  <si>
    <t>Xicotlán</t>
  </si>
  <si>
    <t>Xiutetelco</t>
  </si>
  <si>
    <t>Xochiapulco</t>
  </si>
  <si>
    <t>Xochiltepec</t>
  </si>
  <si>
    <t>Xochitlán de Vicente Suárez</t>
  </si>
  <si>
    <t>Xochitlán Todos Santos</t>
  </si>
  <si>
    <t>Yaonáhuac</t>
  </si>
  <si>
    <t>Yehualtepec</t>
  </si>
  <si>
    <t>Zacapala</t>
  </si>
  <si>
    <t>Zacapoaxtla</t>
  </si>
  <si>
    <t>Zacatlán</t>
  </si>
  <si>
    <t>Zapotitlán</t>
  </si>
  <si>
    <t>Zapotitlán de Méndez</t>
  </si>
  <si>
    <t>Zautla</t>
  </si>
  <si>
    <t>Zihuateutla</t>
  </si>
  <si>
    <t>Zinacatepec</t>
  </si>
  <si>
    <t>Zongozotla</t>
  </si>
  <si>
    <t>Zoquiapan</t>
  </si>
  <si>
    <t>Zoquitlán</t>
  </si>
  <si>
    <t>Amealco de Bonfil</t>
  </si>
  <si>
    <t>Arroyo Seco</t>
  </si>
  <si>
    <t>Cadereyta de Montes</t>
  </si>
  <si>
    <t>Colón</t>
  </si>
  <si>
    <t>Corregidora</t>
  </si>
  <si>
    <t>El Marqués</t>
  </si>
  <si>
    <t>Ezequiel Montes</t>
  </si>
  <si>
    <t>Huimilpan</t>
  </si>
  <si>
    <t>Jalpan de Serra</t>
  </si>
  <si>
    <t>Landa de Matamoros</t>
  </si>
  <si>
    <t>Pedro Escobedo</t>
  </si>
  <si>
    <t>Peñamiller</t>
  </si>
  <si>
    <t>Pinal de Amoles</t>
  </si>
  <si>
    <t>Querétaro</t>
  </si>
  <si>
    <t>San Joaquín</t>
  </si>
  <si>
    <t>Tequisquiapan</t>
  </si>
  <si>
    <t>Cozumel</t>
  </si>
  <si>
    <t>Felipe Carrillo Puerto</t>
  </si>
  <si>
    <t>Isla Mujeres</t>
  </si>
  <si>
    <t>José María Morelos</t>
  </si>
  <si>
    <t>Othón P. Blanco</t>
  </si>
  <si>
    <t>Solidaridad</t>
  </si>
  <si>
    <t>Ahualulco</t>
  </si>
  <si>
    <t>Alaquines</t>
  </si>
  <si>
    <t>Aquismón</t>
  </si>
  <si>
    <t>Armadillo de los Infante</t>
  </si>
  <si>
    <t>Axtla de Terrazas</t>
  </si>
  <si>
    <t>Cárdenas</t>
  </si>
  <si>
    <t>Catorce</t>
  </si>
  <si>
    <t>Cedral</t>
  </si>
  <si>
    <t>Cerritos</t>
  </si>
  <si>
    <t>Cerro de San Pedro</t>
  </si>
  <si>
    <t>Charcas</t>
  </si>
  <si>
    <t>Ciudad del Maíz</t>
  </si>
  <si>
    <t>Ciudad Fernández</t>
  </si>
  <si>
    <t>Ciudad Valles</t>
  </si>
  <si>
    <t>Ebano</t>
  </si>
  <si>
    <t>El Naranjo</t>
  </si>
  <si>
    <t>Guadalcázar</t>
  </si>
  <si>
    <t>Huehuetlán</t>
  </si>
  <si>
    <t>Matehuala</t>
  </si>
  <si>
    <t>Matlapa</t>
  </si>
  <si>
    <t>Mexquitic de Carmona</t>
  </si>
  <si>
    <t>Moctezuma</t>
  </si>
  <si>
    <t>Rioverde</t>
  </si>
  <si>
    <t>Salinas</t>
  </si>
  <si>
    <t>San Antonio</t>
  </si>
  <si>
    <t>San Ciro de Acosta</t>
  </si>
  <si>
    <t>San Luis Potosí</t>
  </si>
  <si>
    <t>San Martín Chalchicuautla</t>
  </si>
  <si>
    <t>San Nicolás Tolentino</t>
  </si>
  <si>
    <t>San Vicente Tancuayalab</t>
  </si>
  <si>
    <t>Santa María del Río</t>
  </si>
  <si>
    <t>Santo Domingo</t>
  </si>
  <si>
    <t>Soledad de Graciano Sánchez</t>
  </si>
  <si>
    <t>Tamasopo</t>
  </si>
  <si>
    <t>Tamazunchale</t>
  </si>
  <si>
    <t>Tampacán</t>
  </si>
  <si>
    <t>Tampamolón Corona</t>
  </si>
  <si>
    <t>Tamuín</t>
  </si>
  <si>
    <t>Tancanhuitz</t>
  </si>
  <si>
    <t>Tanlajás</t>
  </si>
  <si>
    <t>Tanquián de Escobedo</t>
  </si>
  <si>
    <t>Tierra Nueva</t>
  </si>
  <si>
    <t>Vanegas</t>
  </si>
  <si>
    <t>Venado</t>
  </si>
  <si>
    <t>Villa de Arista</t>
  </si>
  <si>
    <t>Villa de Arriaga</t>
  </si>
  <si>
    <t>Villa de Guadalupe</t>
  </si>
  <si>
    <t>Villa de la Paz</t>
  </si>
  <si>
    <t>Villa de Ramos</t>
  </si>
  <si>
    <t>Villa de Reyes</t>
  </si>
  <si>
    <t>Villa Juárez</t>
  </si>
  <si>
    <t>Xilitla</t>
  </si>
  <si>
    <t>Sinaloa</t>
  </si>
  <si>
    <t>Ahome</t>
  </si>
  <si>
    <t>Angostura</t>
  </si>
  <si>
    <t>Badiraguato</t>
  </si>
  <si>
    <t>Choix</t>
  </si>
  <si>
    <t>Concordia</t>
  </si>
  <si>
    <t>Cosalá</t>
  </si>
  <si>
    <t>Culiacán</t>
  </si>
  <si>
    <t>El Fuerte</t>
  </si>
  <si>
    <t>Elota</t>
  </si>
  <si>
    <t>Escuinapa</t>
  </si>
  <si>
    <t>Guasave</t>
  </si>
  <si>
    <t>Mazatlán</t>
  </si>
  <si>
    <t>Mocorito</t>
  </si>
  <si>
    <t>Navolato</t>
  </si>
  <si>
    <t>Salvador Alvarado</t>
  </si>
  <si>
    <t>San Ignacio</t>
  </si>
  <si>
    <t>Aconchi</t>
  </si>
  <si>
    <t>Agua Prieta</t>
  </si>
  <si>
    <t>Alamos</t>
  </si>
  <si>
    <t>Altar</t>
  </si>
  <si>
    <t>Arivechi</t>
  </si>
  <si>
    <t>Arizpe</t>
  </si>
  <si>
    <t>Atil</t>
  </si>
  <si>
    <t>Bacadéhuachi</t>
  </si>
  <si>
    <t>Bacanora</t>
  </si>
  <si>
    <t>Bacerac</t>
  </si>
  <si>
    <t>Bacoachi</t>
  </si>
  <si>
    <t>Bácum</t>
  </si>
  <si>
    <t>Banámichi</t>
  </si>
  <si>
    <t>Baviácora</t>
  </si>
  <si>
    <t>Bavispe</t>
  </si>
  <si>
    <t>Benjamín Hill</t>
  </si>
  <si>
    <t>Caborca</t>
  </si>
  <si>
    <t>Cajeme</t>
  </si>
  <si>
    <t>Cananea</t>
  </si>
  <si>
    <t>Carbó</t>
  </si>
  <si>
    <t>Cucurpe</t>
  </si>
  <si>
    <t>Cumpas</t>
  </si>
  <si>
    <t>Divisaderos</t>
  </si>
  <si>
    <t>Empalme</t>
  </si>
  <si>
    <t>Etchojoa</t>
  </si>
  <si>
    <t>Fronteras</t>
  </si>
  <si>
    <t>General Plutarco Elías Calles</t>
  </si>
  <si>
    <t>Granados</t>
  </si>
  <si>
    <t>Guaymas</t>
  </si>
  <si>
    <t>Hermosillo</t>
  </si>
  <si>
    <t>Heroica Nogales</t>
  </si>
  <si>
    <t>Huachinera</t>
  </si>
  <si>
    <t>Huásabas</t>
  </si>
  <si>
    <t>Huatabampo</t>
  </si>
  <si>
    <t>Huépac</t>
  </si>
  <si>
    <t>Imuris</t>
  </si>
  <si>
    <t>La Colorada</t>
  </si>
  <si>
    <t>Naco</t>
  </si>
  <si>
    <t>Nácori Chico</t>
  </si>
  <si>
    <t>Nacozari de García</t>
  </si>
  <si>
    <t>Navojoa</t>
  </si>
  <si>
    <t>Onavas</t>
  </si>
  <si>
    <t>Opodepe</t>
  </si>
  <si>
    <t>Oquitoa</t>
  </si>
  <si>
    <t>Pitiquito</t>
  </si>
  <si>
    <t>Puerto Peñasco</t>
  </si>
  <si>
    <t>Quiriego</t>
  </si>
  <si>
    <t>Sahuaripa</t>
  </si>
  <si>
    <t>San Felipe de Jesús</t>
  </si>
  <si>
    <t>San Ignacio Río Muerto</t>
  </si>
  <si>
    <t>San Javier</t>
  </si>
  <si>
    <t>San Luis Río Colorado</t>
  </si>
  <si>
    <t>San Miguel de Horcasitas</t>
  </si>
  <si>
    <t>San Pedro de la Cueva</t>
  </si>
  <si>
    <t>Santa Cruz</t>
  </si>
  <si>
    <t>Sáric</t>
  </si>
  <si>
    <t>Soyopa</t>
  </si>
  <si>
    <t>Suaqui Grande</t>
  </si>
  <si>
    <t>Tepache</t>
  </si>
  <si>
    <t>Trincheras</t>
  </si>
  <si>
    <t>Tubutama</t>
  </si>
  <si>
    <t>Ures</t>
  </si>
  <si>
    <t>Villa Pesqueira</t>
  </si>
  <si>
    <t>Yécora</t>
  </si>
  <si>
    <t>Balancán</t>
  </si>
  <si>
    <t>Centla</t>
  </si>
  <si>
    <t>Centro</t>
  </si>
  <si>
    <t>Comalcalco</t>
  </si>
  <si>
    <t>Cunduacán</t>
  </si>
  <si>
    <t>Huimanguillo</t>
  </si>
  <si>
    <t>Jalapa</t>
  </si>
  <si>
    <t>Jalpa de Méndez</t>
  </si>
  <si>
    <t>Jonuta</t>
  </si>
  <si>
    <t>Macuspana</t>
  </si>
  <si>
    <t>Nacajuca</t>
  </si>
  <si>
    <t>Paraíso</t>
  </si>
  <si>
    <t>Tacotalpa</t>
  </si>
  <si>
    <t>Teapa</t>
  </si>
  <si>
    <t>Tenosique</t>
  </si>
  <si>
    <t>Altamira</t>
  </si>
  <si>
    <t>Antiguo Morelos</t>
  </si>
  <si>
    <t>Burgos</t>
  </si>
  <si>
    <t>Casas</t>
  </si>
  <si>
    <t>Ciudad Madero</t>
  </si>
  <si>
    <t>Cruillas</t>
  </si>
  <si>
    <t>El Mante</t>
  </si>
  <si>
    <t>G?émez</t>
  </si>
  <si>
    <t>González</t>
  </si>
  <si>
    <t>Gustavo Díaz Ordaz</t>
  </si>
  <si>
    <t>Jaumave</t>
  </si>
  <si>
    <t>Llera</t>
  </si>
  <si>
    <t>Mainero</t>
  </si>
  <si>
    <t>Méndez</t>
  </si>
  <si>
    <t>Mier</t>
  </si>
  <si>
    <t>Miguel Alemán</t>
  </si>
  <si>
    <t>Miquihuana</t>
  </si>
  <si>
    <t>Nuevo Laredo</t>
  </si>
  <si>
    <t>Nuevo Morelos</t>
  </si>
  <si>
    <t>Padilla</t>
  </si>
  <si>
    <t>Palmillas</t>
  </si>
  <si>
    <t>Reynosa</t>
  </si>
  <si>
    <t>Río Bravo</t>
  </si>
  <si>
    <t>San Carlos</t>
  </si>
  <si>
    <t>Soto la Marina</t>
  </si>
  <si>
    <t>Tampico</t>
  </si>
  <si>
    <t>Tula</t>
  </si>
  <si>
    <t>Valle Hermoso</t>
  </si>
  <si>
    <t>Xicoténcatl</t>
  </si>
  <si>
    <t>Acuamanala de Miguel Hidalgo</t>
  </si>
  <si>
    <t>Altzayanca</t>
  </si>
  <si>
    <t>Amaxac de Guerrero</t>
  </si>
  <si>
    <t>Apetatitlán de Antonio Carvajal</t>
  </si>
  <si>
    <t>Apizaco</t>
  </si>
  <si>
    <t>Atlangatepec</t>
  </si>
  <si>
    <t>Calpulalpan</t>
  </si>
  <si>
    <t>Chiautempan</t>
  </si>
  <si>
    <t>Contla de Juan Cuamatzi</t>
  </si>
  <si>
    <t>Cuapiaxtla</t>
  </si>
  <si>
    <t>Cuaxomulco</t>
  </si>
  <si>
    <t>El Carmen Tequexquitla</t>
  </si>
  <si>
    <t>Españita</t>
  </si>
  <si>
    <t>Huamantla</t>
  </si>
  <si>
    <t>Hueyotlipan</t>
  </si>
  <si>
    <t>Ixtacuixtla de Mariano Matamoros</t>
  </si>
  <si>
    <t>Ixtenco</t>
  </si>
  <si>
    <t>La Magdalena Tlaltelulco</t>
  </si>
  <si>
    <t>Mazatecochco de José María Morelos</t>
  </si>
  <si>
    <t>Muñoz de Domingo Arenas</t>
  </si>
  <si>
    <t>Nanacamilpa de Mariano Arista</t>
  </si>
  <si>
    <t>Natívitas</t>
  </si>
  <si>
    <t>Panotla</t>
  </si>
  <si>
    <t>Papalotla de Xicohténcatl</t>
  </si>
  <si>
    <t>San Damián Texoloc</t>
  </si>
  <si>
    <t>San Francisco Tetlanohcan</t>
  </si>
  <si>
    <t>San Jerónimo Zacualpan</t>
  </si>
  <si>
    <t>San José Teacalco</t>
  </si>
  <si>
    <t>San Juan Huactzinco</t>
  </si>
  <si>
    <t>San Lorenzo Axocomanitla</t>
  </si>
  <si>
    <t>San Lucas Tecopilco</t>
  </si>
  <si>
    <t>San Pablo del Monte</t>
  </si>
  <si>
    <t>Sanctórum de Lázaro Cárdenas</t>
  </si>
  <si>
    <t>Santa Ana Nopalucan</t>
  </si>
  <si>
    <t>Santa Apolonia Teacalco</t>
  </si>
  <si>
    <t>Santa Catarina Ayometla</t>
  </si>
  <si>
    <t>Santa Cruz Quilehtla</t>
  </si>
  <si>
    <t>Santa Cruz Tlaxcala</t>
  </si>
  <si>
    <t>Santa Isabel Xiloxoxtla</t>
  </si>
  <si>
    <t>Teolocholco</t>
  </si>
  <si>
    <t>Tepetitla de Lardizábal</t>
  </si>
  <si>
    <t>Tepeyanco</t>
  </si>
  <si>
    <t>Terrenate</t>
  </si>
  <si>
    <t>Tetla de la Solidaridad</t>
  </si>
  <si>
    <t>Tetlatlahuca</t>
  </si>
  <si>
    <t>Tlaxcala</t>
  </si>
  <si>
    <t>Tocatlán</t>
  </si>
  <si>
    <t>Totolac</t>
  </si>
  <si>
    <t>Tzompantepec</t>
  </si>
  <si>
    <t>Xaloztoc</t>
  </si>
  <si>
    <t>Xaltocan</t>
  </si>
  <si>
    <t>Xicohtzinco</t>
  </si>
  <si>
    <t>Yauhquemecan</t>
  </si>
  <si>
    <t>Zacatelco</t>
  </si>
  <si>
    <t>Zitlaltepec de Trinidad Sánchez Sa</t>
  </si>
  <si>
    <t>Acayucan</t>
  </si>
  <si>
    <t>Acula</t>
  </si>
  <si>
    <t>Acultzingo</t>
  </si>
  <si>
    <t>Agua Dulce</t>
  </si>
  <si>
    <t>Alpatláhuac</t>
  </si>
  <si>
    <t>Alto Lucero de Gutiérrez Barrios</t>
  </si>
  <si>
    <t>Altotonga</t>
  </si>
  <si>
    <t>Alvarado</t>
  </si>
  <si>
    <t>Amatitlán</t>
  </si>
  <si>
    <t>Amatlán de los Reyes</t>
  </si>
  <si>
    <t>Angel R. Cabada</t>
  </si>
  <si>
    <t>Apazapan</t>
  </si>
  <si>
    <t>Astacinga</t>
  </si>
  <si>
    <t>Atlahuilco</t>
  </si>
  <si>
    <t>Atzacan</t>
  </si>
  <si>
    <t>Atzalan</t>
  </si>
  <si>
    <t>Ayahualulco</t>
  </si>
  <si>
    <t>Banderilla</t>
  </si>
  <si>
    <t>Boca del Río</t>
  </si>
  <si>
    <t>Calcahualco</t>
  </si>
  <si>
    <t>Camarón de Tejeda</t>
  </si>
  <si>
    <t>Camerino Z. Mendoza</t>
  </si>
  <si>
    <t>Carlos A. Carrillo</t>
  </si>
  <si>
    <t>Carrillo Puerto</t>
  </si>
  <si>
    <t>Castillo de Teayo</t>
  </si>
  <si>
    <t>Catemaco</t>
  </si>
  <si>
    <t>Cazones</t>
  </si>
  <si>
    <t>Cerro Azul</t>
  </si>
  <si>
    <t>Chacaltianguis</t>
  </si>
  <si>
    <t>Chalma</t>
  </si>
  <si>
    <t>Chiconamel</t>
  </si>
  <si>
    <t>Chiconquiaco</t>
  </si>
  <si>
    <t>Chicontepec</t>
  </si>
  <si>
    <t>Chinameca</t>
  </si>
  <si>
    <t>Chinampa de Gorostiza</t>
  </si>
  <si>
    <t>Chocamán</t>
  </si>
  <si>
    <t>Chontla</t>
  </si>
  <si>
    <t>Chumatlán</t>
  </si>
  <si>
    <t>Citlaltépetl</t>
  </si>
  <si>
    <t>Coacoatzintla</t>
  </si>
  <si>
    <t>Coahuitlán</t>
  </si>
  <si>
    <t>Coatzacoalcos</t>
  </si>
  <si>
    <t>Coatzintla</t>
  </si>
  <si>
    <t>Coetzala</t>
  </si>
  <si>
    <t>Colipa</t>
  </si>
  <si>
    <t>Comapa</t>
  </si>
  <si>
    <t>Córdoba</t>
  </si>
  <si>
    <t>Cosamaloapan de Carpio</t>
  </si>
  <si>
    <t>Cosautlán de Carvajal</t>
  </si>
  <si>
    <t>Coscomatepec</t>
  </si>
  <si>
    <t>Cosoleacaque</t>
  </si>
  <si>
    <t>Cotaxtla</t>
  </si>
  <si>
    <t>Coxquihui</t>
  </si>
  <si>
    <t>Coyutla</t>
  </si>
  <si>
    <t>Cuichapa</t>
  </si>
  <si>
    <t>Cuitláhuac</t>
  </si>
  <si>
    <t>El Higo</t>
  </si>
  <si>
    <t>Espinal</t>
  </si>
  <si>
    <t>Filomeno Mata</t>
  </si>
  <si>
    <t>Fortín</t>
  </si>
  <si>
    <t>Gutiérrez Zamora</t>
  </si>
  <si>
    <t>Hidalgotitlán</t>
  </si>
  <si>
    <t>Huatusco</t>
  </si>
  <si>
    <t>Huayacocotla</t>
  </si>
  <si>
    <t>Hueyapan de Ocampo</t>
  </si>
  <si>
    <t>Huiloapan</t>
  </si>
  <si>
    <t>Ignacio de la Llave</t>
  </si>
  <si>
    <t>Ilamatlán</t>
  </si>
  <si>
    <t>Isla</t>
  </si>
  <si>
    <t>Ixcatepec</t>
  </si>
  <si>
    <t>Ixhuacán de los Reyes</t>
  </si>
  <si>
    <t>Ixhuatlán de Madero</t>
  </si>
  <si>
    <t>Ixhuatlán del Café</t>
  </si>
  <si>
    <t>Ixhuatlán del Sureste</t>
  </si>
  <si>
    <t>Ixhuatlancillo</t>
  </si>
  <si>
    <t>Ixmatlahuacan</t>
  </si>
  <si>
    <t>Ixtaczoquitlán</t>
  </si>
  <si>
    <t>Jalacingo</t>
  </si>
  <si>
    <t>Jalcomulco</t>
  </si>
  <si>
    <t>Jáltipan</t>
  </si>
  <si>
    <t>Jamapa</t>
  </si>
  <si>
    <t>Jesús Carranza</t>
  </si>
  <si>
    <t>Juan Rodríguez Clara</t>
  </si>
  <si>
    <t>Juchique de Ferrer</t>
  </si>
  <si>
    <t>La Antigua</t>
  </si>
  <si>
    <t>La Perla</t>
  </si>
  <si>
    <t>Landero y Coss</t>
  </si>
  <si>
    <t>Las Choapas</t>
  </si>
  <si>
    <t>Las Minas</t>
  </si>
  <si>
    <t>Las Vigas de Ramírez</t>
  </si>
  <si>
    <t>Lerdo de Tejada</t>
  </si>
  <si>
    <t>Maltrata</t>
  </si>
  <si>
    <t>Manlio Fabio Altamirano</t>
  </si>
  <si>
    <t>Mariano Escobedo</t>
  </si>
  <si>
    <t>Martínez de la Torre</t>
  </si>
  <si>
    <t>Mecatlán</t>
  </si>
  <si>
    <t>Mecayapan</t>
  </si>
  <si>
    <t>Medellín</t>
  </si>
  <si>
    <t>Miahuatlán</t>
  </si>
  <si>
    <t>Misantla</t>
  </si>
  <si>
    <t>Mixtla de Altamirano</t>
  </si>
  <si>
    <t>Moloacán</t>
  </si>
  <si>
    <t>Nanchital de Lázaro Cárdenas del R</t>
  </si>
  <si>
    <t>Naolinco</t>
  </si>
  <si>
    <t>Naranjal</t>
  </si>
  <si>
    <t>Naranjos Amatlán</t>
  </si>
  <si>
    <t>Nautla</t>
  </si>
  <si>
    <t>Nogales</t>
  </si>
  <si>
    <t>Oluta</t>
  </si>
  <si>
    <t>Omealca</t>
  </si>
  <si>
    <t>Orizaba</t>
  </si>
  <si>
    <t>Otatitlán</t>
  </si>
  <si>
    <t>Oteapan</t>
  </si>
  <si>
    <t>Ozuluama de Mascareñas</t>
  </si>
  <si>
    <t>Pajapan</t>
  </si>
  <si>
    <t>Pánuco</t>
  </si>
  <si>
    <t>Papantla</t>
  </si>
  <si>
    <t>Paso de Ovejas</t>
  </si>
  <si>
    <t>Paso del Macho</t>
  </si>
  <si>
    <t>Perote</t>
  </si>
  <si>
    <t>Platón Sánchez</t>
  </si>
  <si>
    <t>Playa Vicente</t>
  </si>
  <si>
    <t>Poza Rica de Hidalgo</t>
  </si>
  <si>
    <t>Pueblo Viejo</t>
  </si>
  <si>
    <t>Puente Nacional</t>
  </si>
  <si>
    <t>Rafael Delgado</t>
  </si>
  <si>
    <t>Rafael Lucio</t>
  </si>
  <si>
    <t>Río Blanco</t>
  </si>
  <si>
    <t>Saltabarranca</t>
  </si>
  <si>
    <t>San Andrés Tenejapan</t>
  </si>
  <si>
    <t>San Andrés Tuxtla</t>
  </si>
  <si>
    <t>San Juan Evangelista</t>
  </si>
  <si>
    <t>San Rafael</t>
  </si>
  <si>
    <t>Santiago Sochiapan</t>
  </si>
  <si>
    <t>Santiago Tuxtla</t>
  </si>
  <si>
    <t>Sayula de Alemán</t>
  </si>
  <si>
    <t>Sochiapa</t>
  </si>
  <si>
    <t>Soconusco</t>
  </si>
  <si>
    <t>Soledad Atzompa</t>
  </si>
  <si>
    <t>Soledad de Doblado</t>
  </si>
  <si>
    <t>Soteapan</t>
  </si>
  <si>
    <t>Tamalín</t>
  </si>
  <si>
    <t>Tamiahua</t>
  </si>
  <si>
    <t>Tampico Alto</t>
  </si>
  <si>
    <t>Tancoco</t>
  </si>
  <si>
    <t>Tantima</t>
  </si>
  <si>
    <t>Tantoyuca</t>
  </si>
  <si>
    <t>Tatahuicapan de Juárez</t>
  </si>
  <si>
    <t>Tatatila</t>
  </si>
  <si>
    <t>Tecolutla</t>
  </si>
  <si>
    <t>Tehuipango</t>
  </si>
  <si>
    <t>Temapache</t>
  </si>
  <si>
    <t>Tempoal</t>
  </si>
  <si>
    <t>Tenampa</t>
  </si>
  <si>
    <t>Tenochtitlán</t>
  </si>
  <si>
    <t>Teocelo</t>
  </si>
  <si>
    <t>Tepatlaxco</t>
  </si>
  <si>
    <t>Tepetlán</t>
  </si>
  <si>
    <t>Texcatepec</t>
  </si>
  <si>
    <t>Texhuacán</t>
  </si>
  <si>
    <t>Texistepec</t>
  </si>
  <si>
    <t>Tezonapa</t>
  </si>
  <si>
    <t>Tihuatlán</t>
  </si>
  <si>
    <t>Tlachichilco</t>
  </si>
  <si>
    <t>Tlacojalpan</t>
  </si>
  <si>
    <t>Tlacolulan</t>
  </si>
  <si>
    <t>Tlacotalpan</t>
  </si>
  <si>
    <t>Tlacotepec de Mejía</t>
  </si>
  <si>
    <t>Tlalixcoyan</t>
  </si>
  <si>
    <t>Tlalnelhuayocan</t>
  </si>
  <si>
    <t>Tlaltetela</t>
  </si>
  <si>
    <t>Tlapacoyan</t>
  </si>
  <si>
    <t>Tlaquilpa</t>
  </si>
  <si>
    <t>Tlilapan</t>
  </si>
  <si>
    <t>Tonayán</t>
  </si>
  <si>
    <t>Totutla</t>
  </si>
  <si>
    <t>Tres Valles</t>
  </si>
  <si>
    <t>Túxpam</t>
  </si>
  <si>
    <t>Tuxtilla</t>
  </si>
  <si>
    <t>Ursulo Galván</t>
  </si>
  <si>
    <t>Uxpanapa</t>
  </si>
  <si>
    <t>Vega de Alatorre</t>
  </si>
  <si>
    <t>Veracruz</t>
  </si>
  <si>
    <t>Villa Aldama</t>
  </si>
  <si>
    <t>Xalapa</t>
  </si>
  <si>
    <t>Xico</t>
  </si>
  <si>
    <t>Xoxocotla</t>
  </si>
  <si>
    <t>Yanga</t>
  </si>
  <si>
    <t>Yecuatla</t>
  </si>
  <si>
    <t>Zentla</t>
  </si>
  <si>
    <t>Zongolica</t>
  </si>
  <si>
    <t>Zontecomatlán de López y Fuentes</t>
  </si>
  <si>
    <t>Zozocolco de Hidalgo</t>
  </si>
  <si>
    <t>Abalá</t>
  </si>
  <si>
    <t>Acanceh</t>
  </si>
  <si>
    <t>Akil</t>
  </si>
  <si>
    <t>Baca</t>
  </si>
  <si>
    <t>Bokobá</t>
  </si>
  <si>
    <t>Buctzotz</t>
  </si>
  <si>
    <t>Cacalchén</t>
  </si>
  <si>
    <t>Calotmul</t>
  </si>
  <si>
    <t>Cansahcab</t>
  </si>
  <si>
    <t>Cantamayec</t>
  </si>
  <si>
    <t>Celestún</t>
  </si>
  <si>
    <t>Cenotillo</t>
  </si>
  <si>
    <t>Chacsinkín</t>
  </si>
  <si>
    <t>Chankom</t>
  </si>
  <si>
    <t>Chapab</t>
  </si>
  <si>
    <t>Chemax</t>
  </si>
  <si>
    <t>Chichimilá</t>
  </si>
  <si>
    <t>Chicxulub Pueblo</t>
  </si>
  <si>
    <t>Chikindzonot</t>
  </si>
  <si>
    <t>Chocholá</t>
  </si>
  <si>
    <t>Chumayel</t>
  </si>
  <si>
    <t>Conkal</t>
  </si>
  <si>
    <t>Cuncunul</t>
  </si>
  <si>
    <t>Cuzamá</t>
  </si>
  <si>
    <t>Dzán</t>
  </si>
  <si>
    <t>Dzemul</t>
  </si>
  <si>
    <t>Dzidzantún</t>
  </si>
  <si>
    <t>Dzilam de Bravo</t>
  </si>
  <si>
    <t>Dzilam González</t>
  </si>
  <si>
    <t>Dzitás</t>
  </si>
  <si>
    <t>Dzoncauich</t>
  </si>
  <si>
    <t>Espita</t>
  </si>
  <si>
    <t>Halachó</t>
  </si>
  <si>
    <t>Hocabá</t>
  </si>
  <si>
    <t>Hoctún</t>
  </si>
  <si>
    <t>Homún</t>
  </si>
  <si>
    <t>Huhí</t>
  </si>
  <si>
    <t>Hunucmá</t>
  </si>
  <si>
    <t>Ixil</t>
  </si>
  <si>
    <t>Izamal</t>
  </si>
  <si>
    <t>Kanasín</t>
  </si>
  <si>
    <t>Kantunil</t>
  </si>
  <si>
    <t>Kaua</t>
  </si>
  <si>
    <t>Kinchil</t>
  </si>
  <si>
    <t>Kopomá</t>
  </si>
  <si>
    <t>Mama</t>
  </si>
  <si>
    <t>Maní</t>
  </si>
  <si>
    <t>Maxcanú</t>
  </si>
  <si>
    <t>Mayapán</t>
  </si>
  <si>
    <t>Mérida</t>
  </si>
  <si>
    <t>Mocochá</t>
  </si>
  <si>
    <t>Motul</t>
  </si>
  <si>
    <t>Muna</t>
  </si>
  <si>
    <t>Muxupip</t>
  </si>
  <si>
    <t>Opichén</t>
  </si>
  <si>
    <t>Oxkutzcab</t>
  </si>
  <si>
    <t>Panabá</t>
  </si>
  <si>
    <t>Peto</t>
  </si>
  <si>
    <t>Quintana Roo</t>
  </si>
  <si>
    <t>Río Lagartos</t>
  </si>
  <si>
    <t>Sacalum</t>
  </si>
  <si>
    <t>Samahil</t>
  </si>
  <si>
    <t>Sanahcat</t>
  </si>
  <si>
    <t>Santa Elena</t>
  </si>
  <si>
    <t>Seyé</t>
  </si>
  <si>
    <t>Sinanché</t>
  </si>
  <si>
    <t>Sotuta</t>
  </si>
  <si>
    <t>Sucilá</t>
  </si>
  <si>
    <t>Sudzal</t>
  </si>
  <si>
    <t>Suma</t>
  </si>
  <si>
    <t>Tahdziú</t>
  </si>
  <si>
    <t>Tahmek</t>
  </si>
  <si>
    <t>Teabo</t>
  </si>
  <si>
    <t>Tecoh</t>
  </si>
  <si>
    <t>Tekal de Venegas</t>
  </si>
  <si>
    <t>Tekantó</t>
  </si>
  <si>
    <t>Tekax</t>
  </si>
  <si>
    <t>Tekit</t>
  </si>
  <si>
    <t>Tekom</t>
  </si>
  <si>
    <t>Telchac Pueblo</t>
  </si>
  <si>
    <t>Telchac Puerto</t>
  </si>
  <si>
    <t>Temax</t>
  </si>
  <si>
    <t>Temozón</t>
  </si>
  <si>
    <t>Tepakán</t>
  </si>
  <si>
    <t>Tetiz</t>
  </si>
  <si>
    <t>Teya</t>
  </si>
  <si>
    <t>Ticul</t>
  </si>
  <si>
    <t>Timucuy</t>
  </si>
  <si>
    <t>Tinum</t>
  </si>
  <si>
    <t>Tixcacalcupul</t>
  </si>
  <si>
    <t>Tixkokob</t>
  </si>
  <si>
    <t>Tixmehuac</t>
  </si>
  <si>
    <t>Tixpéhual</t>
  </si>
  <si>
    <t>Tizimín</t>
  </si>
  <si>
    <t>Tunkás</t>
  </si>
  <si>
    <t>Tzucacab</t>
  </si>
  <si>
    <t>Uayma</t>
  </si>
  <si>
    <t>Ucú</t>
  </si>
  <si>
    <t>Umán</t>
  </si>
  <si>
    <t>Valladolid</t>
  </si>
  <si>
    <t>Xocchel</t>
  </si>
  <si>
    <t>Yaxcabá</t>
  </si>
  <si>
    <t>Yaxkukul</t>
  </si>
  <si>
    <t>Yobaín</t>
  </si>
  <si>
    <t>Apozol</t>
  </si>
  <si>
    <t>Apulco</t>
  </si>
  <si>
    <t>Atolinga</t>
  </si>
  <si>
    <t>Calera</t>
  </si>
  <si>
    <t>Cañitas de Felipe Pescador</t>
  </si>
  <si>
    <t>Chalchihuites</t>
  </si>
  <si>
    <t>Concepción del Oro</t>
  </si>
  <si>
    <t>El Plateado de Joaquín Amaro</t>
  </si>
  <si>
    <t>El Salvador</t>
  </si>
  <si>
    <t>Fresnillo</t>
  </si>
  <si>
    <t>Genaro Codina</t>
  </si>
  <si>
    <t>General Enrique Estrada</t>
  </si>
  <si>
    <t>General Francisco R. Murguía</t>
  </si>
  <si>
    <t>General Pánfilo Natera</t>
  </si>
  <si>
    <t>Huanusco</t>
  </si>
  <si>
    <t>Jalpa</t>
  </si>
  <si>
    <t>Jerez</t>
  </si>
  <si>
    <t>Jiménez del Teul</t>
  </si>
  <si>
    <t>Juan Aldama</t>
  </si>
  <si>
    <t>Juchipila</t>
  </si>
  <si>
    <t>Luis Moya</t>
  </si>
  <si>
    <t>Mazapil</t>
  </si>
  <si>
    <t>Mezquital del Oro</t>
  </si>
  <si>
    <t>Miguel Auza</t>
  </si>
  <si>
    <t>Momax</t>
  </si>
  <si>
    <t>Monte Escobedo</t>
  </si>
  <si>
    <t>Moyahua de Estrada</t>
  </si>
  <si>
    <t>Nochistlán de Mejía</t>
  </si>
  <si>
    <t>Noria de angeles</t>
  </si>
  <si>
    <t>Ojocaliente</t>
  </si>
  <si>
    <t>Pinos</t>
  </si>
  <si>
    <t>Río Grande</t>
  </si>
  <si>
    <t>Sain Alto</t>
  </si>
  <si>
    <t>Santa María de la Paz</t>
  </si>
  <si>
    <t>Sombrerete</t>
  </si>
  <si>
    <t>Susticacán</t>
  </si>
  <si>
    <t>Tabasco</t>
  </si>
  <si>
    <t>Tepechitlán</t>
  </si>
  <si>
    <t>Tepetongo</t>
  </si>
  <si>
    <t>Teul de González Ortega</t>
  </si>
  <si>
    <t>Tlaltenango de Sánchez Román</t>
  </si>
  <si>
    <t>Trancoso</t>
  </si>
  <si>
    <t>Trinidad García de la Cadena</t>
  </si>
  <si>
    <t>Valparaíso</t>
  </si>
  <si>
    <t>Vetagrande</t>
  </si>
  <si>
    <t>Villa de Cos</t>
  </si>
  <si>
    <t>Villa García</t>
  </si>
  <si>
    <t>Villa González Ortega</t>
  </si>
  <si>
    <t>Villanueva</t>
  </si>
  <si>
    <t>Zacatecas</t>
  </si>
  <si>
    <t>Baja California</t>
  </si>
  <si>
    <t>Baja California Sur</t>
  </si>
  <si>
    <t>Coahuila</t>
  </si>
  <si>
    <t>Chiapas</t>
  </si>
  <si>
    <t>Distrito Federal</t>
  </si>
  <si>
    <t>Jalisco</t>
  </si>
  <si>
    <t xml:space="preserve">México </t>
  </si>
  <si>
    <t>Michoacan</t>
  </si>
  <si>
    <t>Nayarit</t>
  </si>
  <si>
    <t>Queretaro</t>
  </si>
  <si>
    <t>Quintana roo</t>
  </si>
  <si>
    <t>San Luis Potosi</t>
  </si>
  <si>
    <t xml:space="preserve">Sonora </t>
  </si>
  <si>
    <t>Tamaulipas</t>
  </si>
  <si>
    <t xml:space="preserve">Tlaxcala </t>
  </si>
  <si>
    <t>Yucatan</t>
  </si>
  <si>
    <t xml:space="preserve">11.1 FLUJO DE BENEFICIOS Y COSTOS DEL PROYECTO </t>
  </si>
  <si>
    <t xml:space="preserve">Beneficio </t>
  </si>
  <si>
    <t xml:space="preserve">Beneficios por nuevas atenciones </t>
  </si>
  <si>
    <t xml:space="preserve">Beneficios Totales </t>
  </si>
  <si>
    <t>Costos</t>
  </si>
  <si>
    <t>Gastos por mantenimiento</t>
  </si>
  <si>
    <t xml:space="preserve">Gastos de administración </t>
  </si>
  <si>
    <t xml:space="preserve">Costos Totales Inversión </t>
  </si>
  <si>
    <t>Inversión del equipo</t>
  </si>
  <si>
    <t>Inversión de infraestructura</t>
  </si>
  <si>
    <t>Inversión Total</t>
  </si>
  <si>
    <t xml:space="preserve">Flujo Monetario </t>
  </si>
  <si>
    <t>Tasa Interna de Retorno (TIR)</t>
  </si>
  <si>
    <t>Valor Actual Neto (VAR)</t>
  </si>
  <si>
    <t>Año 0</t>
  </si>
  <si>
    <t xml:space="preserve">Inversión de Infraestructura </t>
  </si>
  <si>
    <t xml:space="preserve">Inversión </t>
  </si>
  <si>
    <t>DEMANDA II</t>
  </si>
  <si>
    <t>OFERTA III</t>
  </si>
  <si>
    <t xml:space="preserve">4.5 Horario de servicio del equipo médico </t>
  </si>
  <si>
    <t xml:space="preserve">Tasa de incremento </t>
  </si>
  <si>
    <t xml:space="preserve">Tasa de incremento que se utilizara durante la evaluación </t>
  </si>
  <si>
    <t>Total de atenciones (Situación sin Proyecto)</t>
  </si>
  <si>
    <t>Total de atenciones (Situación con Proyecto)</t>
  </si>
  <si>
    <t>Total de min. De horario de servicio - Total de min. Que requiere de los procedimientos en situación con proyecto</t>
  </si>
  <si>
    <t>Procedimientos</t>
  </si>
  <si>
    <t>1. DATOS DEL SOLICITANTE</t>
  </si>
  <si>
    <t>Entidad Federativa</t>
  </si>
  <si>
    <t>Tipo de Unidad</t>
  </si>
  <si>
    <t xml:space="preserve">Nombre de la Unidad </t>
  </si>
  <si>
    <t xml:space="preserve">Número de camas censables </t>
  </si>
  <si>
    <t xml:space="preserve">Número de camas no censables </t>
  </si>
  <si>
    <t xml:space="preserve">Dirección </t>
  </si>
  <si>
    <t>Teléfono</t>
  </si>
  <si>
    <t>Nombre del Secretarío de Salud</t>
  </si>
  <si>
    <t>Nombre</t>
  </si>
  <si>
    <t xml:space="preserve">Institución </t>
  </si>
  <si>
    <t xml:space="preserve">Cargo </t>
  </si>
  <si>
    <t xml:space="preserve">Teléfono </t>
  </si>
  <si>
    <t>Cargo</t>
  </si>
  <si>
    <t>Productividad máxima total del equipo</t>
  </si>
  <si>
    <t xml:space="preserve">Número de Quirófanos </t>
  </si>
  <si>
    <t>Fax</t>
  </si>
  <si>
    <t xml:space="preserve">Departamento </t>
  </si>
  <si>
    <t xml:space="preserve">Correo electrónico </t>
  </si>
  <si>
    <t>Departamento</t>
  </si>
  <si>
    <t>Correo electrónico</t>
  </si>
  <si>
    <t>Estado</t>
  </si>
  <si>
    <t>Nombre de la Unidad</t>
  </si>
  <si>
    <t>Número de quirófanos</t>
  </si>
  <si>
    <t>Descripción del proyecto</t>
  </si>
  <si>
    <t>Objetivo</t>
  </si>
  <si>
    <t>Problemática actual</t>
  </si>
  <si>
    <t>Nombre del equipo</t>
  </si>
  <si>
    <t xml:space="preserve">Motivo de la incorporación </t>
  </si>
  <si>
    <t>Firma del Ing. Biomédico o responsable del Equipo Médico</t>
  </si>
  <si>
    <t>Firma del Director de Planeación estatal</t>
  </si>
  <si>
    <t>Firma de Vo.Bo. del titular de la                                                    Secretaría de Salud del Estado</t>
  </si>
  <si>
    <t>Casa de Salud</t>
  </si>
  <si>
    <t>Centro de Salud</t>
  </si>
  <si>
    <t>CESSA</t>
  </si>
  <si>
    <t>UNEME</t>
  </si>
  <si>
    <t>Hospital Comunitario de 12 camas</t>
  </si>
  <si>
    <t>Hospital Comunitario de 18 camas</t>
  </si>
  <si>
    <t>Hospital General de 30 camas</t>
  </si>
  <si>
    <t>Hospital General de 60 camas</t>
  </si>
  <si>
    <t>Hospital General de 90 camas</t>
  </si>
  <si>
    <t>Hospital General de 120 camas</t>
  </si>
  <si>
    <t>Hospital General de 180 camas</t>
  </si>
  <si>
    <t>Hospital de Alta Especialidad</t>
  </si>
  <si>
    <t>Hospital Regional de Alta Especialidad</t>
  </si>
  <si>
    <t>Hospital Federal de Referencia</t>
  </si>
  <si>
    <t>Instituto Nacional de Salud</t>
  </si>
  <si>
    <t>Otro</t>
  </si>
  <si>
    <t>10. Información adicional</t>
  </si>
  <si>
    <t>Proporcione cualquier información adicional relacionada con el proyecto, que considere pueda ser de utilidad. De doble clic al área en blanco, una vez ingresados de clic  en cualquier parte de la hoja de Excel. Puede modificar el tamaño del área de acuerdo a su conveniencia.</t>
  </si>
  <si>
    <t>pamh75@gmail.com</t>
  </si>
  <si>
    <t>Clave de Cuadro Básico</t>
  </si>
  <si>
    <t xml:space="preserve">Presupuestos de Egresos de la Federación </t>
  </si>
  <si>
    <t>Fondo de Previsión Presupuestal (2%)</t>
  </si>
  <si>
    <t>Presentación</t>
  </si>
  <si>
    <t>El Certificado de Necesidad de Equipo Médico permite evaluar la importancia de invertir en determinado recurso para la atención médica en lugar y tiempo, utilizando para ello, criterios médicos y epidemiológicos, de capacidad instalada en la región, demanda percibida, costo, viabilidad operativa, financiera, y sus impactos en la salud de la población objetivo. Es un instrumento de planeación que permite fomentar el uso racional de recursos tecnológicos para la salud y el desarrollo armónico de la infraestructura y el equipamiento dentro del Modelo Integrador de Atención a la Salud.</t>
  </si>
  <si>
    <t>La Ley General de Salud y su Reglamento en Materia de Protección Social en Salud, establecen la aplicación del Certificado de Necesidad como requisito para la planeación de nuevos establecimientos para la atención médica y la adquisición de nuevas tecnologías así como para su inclusión en el Plan Maestro de Infraestructura y poder participar como prestadores de servicios del Sistema y por ende, recibir financiamiento del mismo.</t>
  </si>
  <si>
    <t>Requieren Certificado de Necesidad de Equipo Médico, los establecimientos de atención a la salud pertenecientes a los Servicios Estatales de Salud; los hospitales Federales de Referencia; los Institutos Nacionales de Salud y en general todo aquel establecimiento público que otorgue servicios a través del Sistema de Protección Social en Salud, en los casos de adquisición, recepción de donación, transferencia, renta, comodato y contratación de servicios integrales de equipo médico cuyo costo unitario sea superior a un millón de pesos.</t>
  </si>
  <si>
    <t>El Procedimiento para la Certificación de Necesidad de Equipo Médico tiene importantes ventajas para las instituciones que lo lleven a cabo, algunas de ellas son:</t>
  </si>
  <si>
    <t>I. Contribuye al desarrollo de las capacidades de planeación estratégica en las unidades médicas y los servicios de salud,</t>
  </si>
  <si>
    <t>II. Contribuye al desarrollo de las capacidades de evaluación de proyectos,</t>
  </si>
  <si>
    <t>III. Fomenta la visión de la institución de salud dentro de una red de servicios,</t>
  </si>
  <si>
    <t>IV. Facilita la gestión de fondos financieros y</t>
  </si>
  <si>
    <t>V. Favorece el establecimiento de procesos para el registro, seguimiento y evaluación de proyectos.</t>
  </si>
  <si>
    <t>Nota: Son obligatorios lo datos marcados con *</t>
  </si>
  <si>
    <t>Solicitud del Certificado de Necesidad de Equipo Médico (CDNEM)</t>
  </si>
  <si>
    <t>Capture los datos de los responsables del proyecto y de la Unidad Médica en cuestión (dirección, teléfono, nombre, etc.).</t>
  </si>
  <si>
    <t>DEF_DAT_SOL!A1</t>
  </si>
  <si>
    <t>1.-DATOS DEL SOLICITANTE</t>
  </si>
  <si>
    <t>DATOS DEL SOLICITANTE</t>
  </si>
  <si>
    <t xml:space="preserve">Datos de la unidad médica.- Se deberá especificar qué tipo de Unidad Médica es donde se requiere el equipo solicitado, por ejemplo:
• Centro de Salud 
• Centro de Salud con Servicios Ampliados (CESSA)
• Hospital General
• Hospital Regional de Alta Especialidad (HRAE)
• Unidades de Especialidades Médicas (UNEMES)
Así mismo se deberá especificar:
• Los datos de ubicación geográfica, Estado, municipio, dirección, teléfono, etc.
• Clave Única de Establecimientos de Salud (CLUES)
• Número de quirófanos 
• El número de camas censables y no censables.
                                                                                                                                                                                                                                                                       Datos del titular de la Secretaría de Salud Estatal
• Nombre: Nombre del Secretario de Salud del Estado solicitante
• Dirección: Indicar la dirección en la cual se recibirá respuesta.
• Correo electrónico: Indicar la dirección de correo electrónico. (Indispensable para mantener comunicación).
• Teléfono: Indicar el número telefónico incluyendo clave LADA. (Indispensable para mantener comunicación
                                                                                                                                                                                                                                                                                                               Datos del director de Planeación Estatal 
• Nombre: Nombre del director de planeación de la institución médica solicitante
• Institución: Institución médica solicitante
• Departamento: indicar el departamento del director de planeación 
• Cargo: indicar el cargo del solicitante
• Correo electrónico: Indicar la dirección de correo electrónico. (Indispensable para mantener comunicación).
• Teléfono: Indicar el número telefónico incluyendo clave LADA. (Indispensable para mantener comunicación 
                                                                                                                                                                                                                                                                                                                                                                      Datos del responsable del llenado de esta cédula (contacto directo de CENETEC)
• Nombre: Nombre del director de planeación de la institución médica solicitante
• Institución: Institución médica solicitante
• Departamento: indicar el departamento del responsable del llenado
• Cargo: indicar el cargo del responsable del llenado
• Correo electrónico: Indicar la dirección de correo electrónico. (Indispensable para mantener comunicación).
• Teléfono: Indicar el número telefónico incluyendo clave LADA. (Indispensable para mantener comunicación. 
</t>
  </si>
  <si>
    <t>REGRESAR</t>
  </si>
  <si>
    <t>*CLUES</t>
  </si>
  <si>
    <t xml:space="preserve">*Plan Maestro de Infraestructura </t>
  </si>
  <si>
    <t>*Registro en Cartera</t>
  </si>
  <si>
    <t xml:space="preserve">*Fuente de Financiamiento </t>
  </si>
  <si>
    <t>2.2 Descripción de la Necesidad</t>
  </si>
  <si>
    <t xml:space="preserve">2.3. Descripción del equipo                                                                                                                                                                      </t>
  </si>
  <si>
    <t>Describa de una forma clara las principales características técnicas del equipo, así como de los accesorios.</t>
  </si>
  <si>
    <t>*Indicar fuente y año de la información.</t>
  </si>
  <si>
    <t xml:space="preserve">Población Asegurada </t>
  </si>
  <si>
    <t>3. DEMANDA I</t>
  </si>
  <si>
    <t>3. DEMANDA II</t>
  </si>
  <si>
    <t>Indiqué la población total, abierta y población objetivo a atender con el equipo, así como la que se atendería en localidades de otras entidades federativas aledañas.</t>
  </si>
  <si>
    <t>*Desglose las principales causas de morbilidad y mortalidad del área de influencia. Información referente a los últimos dos años.</t>
  </si>
  <si>
    <t xml:space="preserve">Mencionar los hospitales a los que refiere pacientes, así como aquellos que refieren pacientes a su hospital, por los procedimientos proyectados. </t>
  </si>
  <si>
    <t>Indicar si existe equipo similar al que desea adquirir en otros hospitales cercanos al suyo.  También tome en cuenta las instituciones como el IMSS y el ISSSTE</t>
  </si>
  <si>
    <t>*Nota: las cotizaciones deberán ser emitidas por distribuidores autorizados.</t>
  </si>
  <si>
    <t>El Certificado de Necesidad de Equipo Médico permite evaluar la pertinencia de invertir en determinado recurso para la atención médica, utilizando para ello, criterios médicos y epidemiológicos, de capacidad instalada en la región, demanda percibida, costo, viabilidad operativa, financiera, y sus impactos en la salud de la población objetivo. Es un instrumento de planeación que permite fomentar el uso racional de recursos tecnológicos para la salud y el desarrollo armónico de la infraestructura y el equipamiento dentro del Modelo Integrador de Atención a la Salud.</t>
  </si>
  <si>
    <t>Requieren Certificado de Necesidad de Equipo Médico, los establecimientos de atención a la salud pertenecientes a los Servicios Estatales de Salud; los hospitales Federales de Referencia; los Institutos Nacionales de Salud y en general todo aquel establecimiento público que otorgue servicios a través del Sistema de Protección Social en Salud, en los casos de adquisición, recepción de donación, transferencia, renta, comodato y contratación de servicios integrales de equipo médico cuyo costo unitario sea superior a $2,200,000 antes de IVA.</t>
  </si>
  <si>
    <t>1.1 *Datos de la Unidad Médica</t>
  </si>
  <si>
    <t xml:space="preserve">1.2 *Datos del titular de la Secretaría de Salud Estatal </t>
  </si>
  <si>
    <t xml:space="preserve">1.3 *Datos del director de Planeación Estatal </t>
  </si>
  <si>
    <t>1.5 *Datos del responsable del llenado de esta cédula  (contacto directo de CENETEC)</t>
  </si>
  <si>
    <t>*Nota: Agregue el Croquis especificando claramente el Área donde se ubicará el equipo médico. Puede mandarlo de forma digital o física anexo a la solicitud del CDNEM.</t>
  </si>
  <si>
    <t>Situación actual</t>
  </si>
  <si>
    <t>Requisitos para la obtención del CDNEM</t>
  </si>
  <si>
    <t>Los principales requisitos para la obtención del Certificado de Necesidad de Equipo Médico son lo siguientes:</t>
  </si>
  <si>
    <t>* La cédula deberá estar correctamente llenada, ningún campo o sección puede estar en blanco</t>
  </si>
  <si>
    <t>INSTRUCCIONES DE LLENADO</t>
  </si>
  <si>
    <t>Otras entidades Federativas</t>
  </si>
  <si>
    <t>Población</t>
  </si>
  <si>
    <t>HTTP://WWW.SALUD.GOB.MX/UNIDADES/CDI/NOM/COMPI/AC24DIC.HTML</t>
  </si>
  <si>
    <r>
      <t>6.-Para guardar esta herramienta en necesario que en la opción tipo de archivo elija la opción</t>
    </r>
    <r>
      <rPr>
        <i/>
        <sz val="11"/>
        <color theme="1"/>
        <rFont val="Calibri"/>
        <family val="2"/>
        <scheme val="minor"/>
      </rPr>
      <t xml:space="preserve"> </t>
    </r>
    <r>
      <rPr>
        <b/>
        <i/>
        <sz val="11"/>
        <color theme="1"/>
        <rFont val="Calibri"/>
        <family val="2"/>
        <scheme val="minor"/>
      </rPr>
      <t>Libro de Excel(*.xlsx)</t>
    </r>
  </si>
  <si>
    <t>Para cualquier duda o problema con esta herramienta comunicarse con:</t>
  </si>
  <si>
    <t xml:space="preserve">Ing. Patricia Miguel Hernández </t>
  </si>
  <si>
    <t xml:space="preserve">Lic. Sergio Vargas Hernández </t>
  </si>
  <si>
    <t>vargassergio151@gmail.com</t>
  </si>
  <si>
    <t>3.-Es sumamente importante llenar los campos que están marcados con un *</t>
  </si>
  <si>
    <t>Agregar el mapa del área de influencia de la unidad, indicando la red de servicios. También tome en cuenta las instituciones como el IMSS y el ISSSTE,SEDENA, PEMEX, entre otros.</t>
  </si>
  <si>
    <t xml:space="preserve">*Nota: Se puede anexar de manera digital o física el mapa de la Red de servicios, verifique que las unidades medicas aledañas se visualicen </t>
  </si>
  <si>
    <t>Nota: capture sólo los insumos necesarios, no es necesario llenar la tabla.</t>
  </si>
  <si>
    <t xml:space="preserve">4. OFERTA I </t>
  </si>
  <si>
    <t>4. OFERTA II</t>
  </si>
  <si>
    <t>4. OFERTA III</t>
  </si>
  <si>
    <t>Número de Procedimientos que se subrogaron y/o se trasladaron en el año anterior</t>
  </si>
  <si>
    <t>Se considera al paciente más el número de personas promedio que acompañan al paciente</t>
  </si>
  <si>
    <t>El es número de horas promedio en que el paciente hace en un viaje redondo  desde su lugar de origen al hospital de referencia más el tiempo de espera en el que recibe la atención (situación actual).</t>
  </si>
  <si>
    <t>Salario Promedio diario</t>
  </si>
  <si>
    <t>Salario según la zona</t>
  </si>
  <si>
    <t xml:space="preserve">Parámetros  para el ahorro en costos de traslado </t>
  </si>
  <si>
    <t>Número de camas no censables</t>
  </si>
  <si>
    <t>Número de camas censables</t>
  </si>
  <si>
    <t>*El equipo solicitado deberá estar incluido en el Cuadro Básico y Catalogo de instrumental y Equipo Médico</t>
  </si>
  <si>
    <t>1.-Es importante contar con Microsoft Office 2007 o superior</t>
  </si>
  <si>
    <t>2.-La presente herramienta es una hoja de cálculo que no está elaborada con Macros y no está bloqueada, por lo cual, es posible capturar los datos de una forma aleatoria, regresar o cambiar la información sin ningún problema.</t>
  </si>
  <si>
    <t>5.-Las imágenes que se piden en la sección de Datos del Proyecto II y Oferta I, pueden ser insertadas y manipuladas en esta herramienta. Si se presenta algún problema, favor de anexarlas digitalmente.</t>
  </si>
  <si>
    <t>4.-Cada uno de los campos contiene un comentario que se activa dando un clik en el triángulo rojo, este comentario contiene información importante para llenar el campo</t>
  </si>
  <si>
    <t>*Liste las principales Causas de Egreso, así de cómo la cantidad conjunta del resto de las causas de la unidad.</t>
  </si>
  <si>
    <t>*Liste la cantidad de procedimientos que demandaron el uso del Equipo Médico motivo de la solicitud en los 2 últimos años.</t>
  </si>
  <si>
    <t>Lste las principales especialidades que la unidad médica solicitante oferta en la situación actual</t>
  </si>
  <si>
    <t>Desglosar el Costo promedio de los accesorios necesarios para el funcionamiento del equipo motivo de la solicitud, en caso de no incluirlos en el costo del equipo (no confundir con insumos).</t>
  </si>
  <si>
    <t>Coloque los Gastos Generales o de Administración utilizados para el Equipo Médico motivo de la solicitud (luz, teléfono, papelería, internet, etc.)</t>
  </si>
  <si>
    <t>Número de personas que acompañan la paciente</t>
  </si>
  <si>
    <t>*El oficio de solicitud de CDNEM firmado por las autoridades correspondientes (para los estados por el Secretario de Salud y en caso de Hospitales de Referencia por el  Director de la institución)</t>
  </si>
  <si>
    <t>5208-3939   Ext-105</t>
  </si>
  <si>
    <r>
      <rPr>
        <b/>
        <sz val="9"/>
        <color theme="1"/>
        <rFont val="Soberana Sans"/>
        <family val="3"/>
      </rPr>
      <t>Nota:</t>
    </r>
    <r>
      <rPr>
        <sz val="9"/>
        <color theme="1"/>
        <rFont val="Soberana Sans"/>
        <family val="3"/>
      </rPr>
      <t xml:space="preserve"> asegurese de capturar la información que esta en la parte de debajo de este apartado. </t>
    </r>
  </si>
  <si>
    <t xml:space="preserve">No. de plazas actuales </t>
  </si>
  <si>
    <t>Monto Unitario (antes de I.V.A)</t>
  </si>
  <si>
    <t>Aguascalientes </t>
  </si>
  <si>
    <t>Baja California Sur </t>
  </si>
  <si>
    <t>Campeche </t>
  </si>
  <si>
    <t>Chiapas </t>
  </si>
  <si>
    <t>Chihuahua </t>
  </si>
  <si>
    <t>Coahuila </t>
  </si>
  <si>
    <t>Distrito Federal </t>
  </si>
  <si>
    <t>Durango </t>
  </si>
  <si>
    <t>Guerrero </t>
  </si>
  <si>
    <t>Hidalgo </t>
  </si>
  <si>
    <t>Estado de México </t>
  </si>
  <si>
    <t>Michoacán </t>
  </si>
  <si>
    <t>Nuevo León </t>
  </si>
  <si>
    <t>Oaxaca </t>
  </si>
  <si>
    <t>Sonora</t>
  </si>
  <si>
    <t>Yucatán</t>
  </si>
  <si>
    <t>Zacatecas  </t>
  </si>
  <si>
    <t>Instrucciones  de llenado</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</si>
</sst>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8" formatCode="&quot;$&quot;#,##0.00;[Red]\-&quot;$&quot;#,##0.00"/>
    <numFmt numFmtId="44" formatCode="_-&quot;$&quot;* #,##0.00_-;\-&quot;$&quot;* #,##0.00_-;_-&quot;$&quot;* &quot;-&quot;??_-;_-@_-"/>
    <numFmt numFmtId="43" formatCode="_-* #,##0.00_-;\-* #,##0.00_-;_-* &quot;-&quot;??_-;_-@_-"/>
    <numFmt numFmtId="164" formatCode="_(&quot;$&quot;* #,##0.00_);_(&quot;$&quot;* \(#,##0.00\);_(&quot;$&quot;* &quot;-&quot;??_);_(@_)"/>
    <numFmt numFmtId="165" formatCode="0.00000"/>
    <numFmt numFmtId="166" formatCode="_-* #,##0.0_-;\-* #,##0.0_-;_-* &quot;-&quot;??_-;_-@_-"/>
    <numFmt numFmtId="167" formatCode="_-* #,##0.000000_-;\-* #,##0.000000_-;_-* &quot;-&quot;??_-;_-@_-"/>
    <numFmt numFmtId="168" formatCode="_-* #,##0_-;\-* #,##0_-;_-* &quot;-&quot;??_-;_-@_-"/>
    <numFmt numFmtId="169" formatCode="_-[$$-80A]* #,##0.00_-;\-[$$-80A]* #,##0.00_-;_-[$$-80A]* &quot;-&quot;??_-;_-@_-"/>
  </numFmts>
  <fonts count="44" x14ac:knownFonts="1">
    <font>
      <sz val="11"/>
      <color theme="1"/>
      <name val="Calibri"/>
      <family val="2"/>
      <scheme val="minor"/>
    </font>
    <font>
      <sz val="9"/>
      <color rgb="FF8F8F8F"/>
      <name val="Soberana Sans"/>
      <family val="3"/>
    </font>
    <font>
      <b/>
      <sz val="10"/>
      <color theme="1"/>
      <name val="Soberana Sans"/>
      <family val="3"/>
    </font>
    <font>
      <b/>
      <sz val="9"/>
      <color theme="1"/>
      <name val="Soberana Sans"/>
      <family val="3"/>
    </font>
    <font>
      <sz val="9"/>
      <color theme="1"/>
      <name val="Soberana Sans"/>
      <family val="3"/>
    </font>
    <font>
      <sz val="8"/>
      <color theme="1"/>
      <name val="Soberana Sans"/>
      <family val="3"/>
    </font>
    <font>
      <sz val="9"/>
      <name val="Soberana Sans"/>
      <family val="3"/>
    </font>
    <font>
      <b/>
      <sz val="9"/>
      <name val="Soberana Sans"/>
      <family val="3"/>
    </font>
    <font>
      <b/>
      <sz val="8"/>
      <color theme="1"/>
      <name val="Soberana Sans"/>
      <family val="3"/>
    </font>
    <font>
      <sz val="9"/>
      <color rgb="FFC00000"/>
      <name val="Soberana Sans"/>
      <family val="3"/>
    </font>
    <font>
      <sz val="7"/>
      <color theme="1"/>
      <name val="Soberana Sans"/>
      <family val="3"/>
    </font>
    <font>
      <sz val="9"/>
      <color theme="0"/>
      <name val="Soberana Sans"/>
      <family val="3"/>
    </font>
    <font>
      <u/>
      <sz val="11"/>
      <color theme="10"/>
      <name val="Calibri"/>
      <family val="2"/>
    </font>
    <font>
      <sz val="11"/>
      <color theme="1"/>
      <name val="Agency FB"/>
      <family val="2"/>
    </font>
    <font>
      <b/>
      <sz val="11"/>
      <color theme="1"/>
      <name val="Agency FB"/>
      <family val="2"/>
    </font>
    <font>
      <b/>
      <sz val="9"/>
      <color theme="1"/>
      <name val="Agency FB"/>
      <family val="2"/>
    </font>
    <font>
      <sz val="8"/>
      <color theme="1"/>
      <name val="Agency FB"/>
      <family val="2"/>
    </font>
    <font>
      <b/>
      <sz val="8"/>
      <color theme="1"/>
      <name val="Agency FB"/>
      <family val="2"/>
    </font>
    <font>
      <sz val="9"/>
      <color theme="1"/>
      <name val="Agency FB"/>
      <family val="2"/>
    </font>
    <font>
      <b/>
      <sz val="10"/>
      <color theme="0"/>
      <name val="Soberana Sans"/>
      <family val="3"/>
    </font>
    <font>
      <sz val="9"/>
      <color rgb="FF000000"/>
      <name val="Soberana Sans"/>
      <family val="3"/>
    </font>
    <font>
      <sz val="11"/>
      <color theme="1"/>
      <name val="Adobe Caslon Pro"/>
      <family val="1"/>
    </font>
    <font>
      <b/>
      <sz val="12"/>
      <color theme="1"/>
      <name val="Soberana Sans"/>
      <family val="3"/>
    </font>
    <font>
      <sz val="10"/>
      <color theme="1"/>
      <name val="Century Gothic"/>
      <family val="2"/>
    </font>
    <font>
      <b/>
      <u/>
      <sz val="14"/>
      <color theme="10"/>
      <name val="Calibri"/>
      <family val="2"/>
    </font>
    <font>
      <sz val="9"/>
      <color indexed="81"/>
      <name val="Tahoma"/>
      <family val="2"/>
    </font>
    <font>
      <b/>
      <sz val="9"/>
      <color indexed="81"/>
      <name val="Tahoma"/>
      <family val="2"/>
    </font>
    <font>
      <u/>
      <sz val="9"/>
      <color indexed="81"/>
      <name val="Tahoma"/>
      <family val="2"/>
    </font>
    <font>
      <b/>
      <sz val="9"/>
      <color theme="0"/>
      <name val="Soberana Sans"/>
      <family val="3"/>
    </font>
    <font>
      <sz val="11"/>
      <color theme="1"/>
      <name val="Calibri"/>
      <family val="2"/>
      <scheme val="minor"/>
    </font>
    <font>
      <b/>
      <sz val="11"/>
      <color theme="1"/>
      <name val="Calibri"/>
      <family val="2"/>
      <scheme val="minor"/>
    </font>
    <font>
      <b/>
      <i/>
      <sz val="9"/>
      <color indexed="81"/>
      <name val="Tahoma"/>
      <family val="2"/>
    </font>
    <font>
      <i/>
      <sz val="11"/>
      <color theme="1"/>
      <name val="Calibri"/>
      <family val="2"/>
      <scheme val="minor"/>
    </font>
    <font>
      <b/>
      <i/>
      <sz val="11"/>
      <color theme="1"/>
      <name val="Calibri"/>
      <family val="2"/>
      <scheme val="minor"/>
    </font>
    <font>
      <b/>
      <sz val="14"/>
      <color theme="0"/>
      <name val="Soberana Sans"/>
      <family val="3"/>
    </font>
    <font>
      <b/>
      <sz val="14"/>
      <color theme="0"/>
      <name val="Calibri"/>
      <family val="2"/>
      <scheme val="minor"/>
    </font>
    <font>
      <i/>
      <sz val="9"/>
      <color theme="0"/>
      <name val="Soberana Sans"/>
      <family val="3"/>
    </font>
    <font>
      <b/>
      <sz val="12"/>
      <color rgb="FF00245D"/>
      <name val="Soberana Sans"/>
      <family val="3"/>
    </font>
    <font>
      <b/>
      <sz val="14"/>
      <color rgb="FF00245D"/>
      <name val="Soberana Sans"/>
      <family val="3"/>
    </font>
    <font>
      <b/>
      <i/>
      <sz val="9"/>
      <color theme="0"/>
      <name val="Soberana Sans"/>
      <family val="3"/>
    </font>
    <font>
      <b/>
      <sz val="9"/>
      <color rgb="FF00245D"/>
      <name val="Soberana Sans"/>
      <family val="3"/>
    </font>
    <font>
      <sz val="9"/>
      <color rgb="FF00245D"/>
      <name val="Soberana Sans"/>
      <family val="3"/>
    </font>
    <font>
      <sz val="14"/>
      <color rgb="FF00245D"/>
      <name val="Soberana Sans"/>
      <family val="3"/>
    </font>
    <font>
      <sz val="11"/>
      <color rgb="FF000000"/>
      <name val="Calibri"/>
      <family val="2"/>
    </font>
  </fonts>
  <fills count="19">
    <fill>
      <patternFill patternType="none"/>
    </fill>
    <fill>
      <patternFill patternType="gray125"/>
    </fill>
    <fill>
      <patternFill patternType="solid">
        <fgColor theme="0" tint="-0.34998626667073579"/>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00B050"/>
        <bgColor indexed="64"/>
      </patternFill>
    </fill>
    <fill>
      <patternFill patternType="solid">
        <fgColor rgb="FFC00000"/>
        <bgColor indexed="64"/>
      </patternFill>
    </fill>
    <fill>
      <patternFill patternType="solid">
        <fgColor theme="8" tint="-0.249977111117893"/>
        <bgColor indexed="64"/>
      </patternFill>
    </fill>
    <fill>
      <patternFill patternType="solid">
        <fgColor rgb="FFFFC000"/>
        <bgColor indexed="64"/>
      </patternFill>
    </fill>
    <fill>
      <patternFill patternType="solid">
        <fgColor theme="2"/>
        <bgColor indexed="64"/>
      </patternFill>
    </fill>
    <fill>
      <patternFill patternType="solid">
        <fgColor theme="0"/>
        <bgColor theme="0" tint="-0.14999847407452621"/>
      </patternFill>
    </fill>
    <fill>
      <patternFill patternType="solid">
        <fgColor rgb="FFFFFF00"/>
        <bgColor indexed="64"/>
      </patternFill>
    </fill>
    <fill>
      <patternFill patternType="solid">
        <fgColor indexed="9"/>
        <bgColor indexed="64"/>
      </patternFill>
    </fill>
    <fill>
      <patternFill patternType="solid">
        <fgColor theme="0" tint="-0.34998626667073579"/>
        <bgColor theme="0" tint="-0.14999847407452621"/>
      </patternFill>
    </fill>
    <fill>
      <patternFill patternType="solid">
        <fgColor rgb="FF00245D"/>
        <bgColor indexed="64"/>
      </patternFill>
    </fill>
    <fill>
      <patternFill patternType="solid">
        <fgColor rgb="FF717073"/>
        <bgColor indexed="64"/>
      </patternFill>
    </fill>
  </fills>
  <borders count="48">
    <border>
      <left/>
      <right/>
      <top/>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top style="thin">
        <color auto="1"/>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2"/>
      </bottom>
      <diagonal/>
    </border>
    <border>
      <left style="thin">
        <color theme="2"/>
      </left>
      <right style="thin">
        <color theme="2"/>
      </right>
      <top style="thin">
        <color theme="2"/>
      </top>
      <bottom style="thin">
        <color theme="2"/>
      </bottom>
      <diagonal/>
    </border>
    <border>
      <left/>
      <right style="thin">
        <color auto="1"/>
      </right>
      <top style="thin">
        <color theme="2"/>
      </top>
      <bottom style="thin">
        <color theme="2"/>
      </bottom>
      <diagonal/>
    </border>
    <border>
      <left/>
      <right style="thin">
        <color theme="2"/>
      </right>
      <top/>
      <bottom/>
      <diagonal/>
    </border>
    <border>
      <left style="medium">
        <color rgb="FF00245D"/>
      </left>
      <right/>
      <top style="medium">
        <color rgb="FF00245D"/>
      </top>
      <bottom/>
      <diagonal/>
    </border>
    <border>
      <left/>
      <right/>
      <top style="medium">
        <color rgb="FF00245D"/>
      </top>
      <bottom/>
      <diagonal/>
    </border>
    <border>
      <left/>
      <right style="medium">
        <color rgb="FF00245D"/>
      </right>
      <top style="medium">
        <color rgb="FF00245D"/>
      </top>
      <bottom/>
      <diagonal/>
    </border>
    <border>
      <left style="medium">
        <color rgb="FF00245D"/>
      </left>
      <right/>
      <top/>
      <bottom/>
      <diagonal/>
    </border>
    <border>
      <left/>
      <right style="medium">
        <color rgb="FF00245D"/>
      </right>
      <top/>
      <bottom/>
      <diagonal/>
    </border>
    <border>
      <left style="medium">
        <color rgb="FF00245D"/>
      </left>
      <right/>
      <top/>
      <bottom style="medium">
        <color rgb="FF00245D"/>
      </bottom>
      <diagonal/>
    </border>
    <border>
      <left/>
      <right/>
      <top/>
      <bottom style="medium">
        <color rgb="FF00245D"/>
      </bottom>
      <diagonal/>
    </border>
    <border>
      <left/>
      <right style="medium">
        <color rgb="FF00245D"/>
      </right>
      <top/>
      <bottom style="medium">
        <color rgb="FF00245D"/>
      </bottom>
      <diagonal/>
    </border>
    <border>
      <left/>
      <right/>
      <top/>
      <bottom style="thick">
        <color rgb="FF00245D"/>
      </bottom>
      <diagonal/>
    </border>
  </borders>
  <cellStyleXfs count="4">
    <xf numFmtId="0" fontId="0" fillId="0" borderId="0"/>
    <xf numFmtId="0" fontId="12" fillId="0" borderId="0" applyNumberFormat="0" applyFill="0" applyBorder="0" applyAlignment="0" applyProtection="0">
      <alignment vertical="top"/>
      <protection locked="0"/>
    </xf>
    <xf numFmtId="43" fontId="29" fillId="0" borderId="0" applyFont="0" applyFill="0" applyBorder="0" applyAlignment="0" applyProtection="0"/>
    <xf numFmtId="44" fontId="29" fillId="0" borderId="0" applyFont="0" applyFill="0" applyBorder="0" applyAlignment="0" applyProtection="0"/>
  </cellStyleXfs>
  <cellXfs count="459">
    <xf numFmtId="0" fontId="0" fillId="0" borderId="0" xfId="0"/>
    <xf numFmtId="0" fontId="4" fillId="0" borderId="0" xfId="0" applyFont="1"/>
    <xf numFmtId="0" fontId="4" fillId="0" borderId="0" xfId="0" applyFont="1" applyAlignment="1">
      <alignment horizontal="center" vertical="center" wrapText="1"/>
    </xf>
    <xf numFmtId="0" fontId="6" fillId="5" borderId="1"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right" vertical="center" wrapText="1"/>
      <protection locked="0"/>
    </xf>
    <xf numFmtId="0" fontId="4" fillId="0" borderId="0" xfId="0" applyFont="1" applyAlignment="1">
      <alignment wrapText="1"/>
    </xf>
    <xf numFmtId="164" fontId="6" fillId="5" borderId="1" xfId="0" applyNumberFormat="1" applyFont="1" applyFill="1" applyBorder="1" applyAlignment="1" applyProtection="1">
      <alignment horizontal="justify" vertical="center" wrapText="1"/>
      <protection locked="0"/>
    </xf>
    <xf numFmtId="0" fontId="3" fillId="7" borderId="1" xfId="0" applyFont="1" applyFill="1" applyBorder="1" applyAlignment="1">
      <alignment horizontal="center" vertical="center"/>
    </xf>
    <xf numFmtId="0" fontId="3" fillId="7" borderId="1" xfId="0" applyFont="1" applyFill="1" applyBorder="1" applyAlignment="1">
      <alignment horizontal="center" vertical="center" wrapText="1"/>
    </xf>
    <xf numFmtId="0" fontId="4" fillId="6" borderId="0" xfId="0" applyFont="1" applyFill="1"/>
    <xf numFmtId="4" fontId="1" fillId="6" borderId="0" xfId="0" applyNumberFormat="1" applyFont="1" applyFill="1"/>
    <xf numFmtId="4" fontId="4" fillId="6" borderId="0" xfId="0" applyNumberFormat="1" applyFont="1" applyFill="1"/>
    <xf numFmtId="0" fontId="4" fillId="0" borderId="1" xfId="0" applyFont="1" applyBorder="1" applyAlignment="1" applyProtection="1">
      <alignment horizontal="center"/>
      <protection locked="0"/>
    </xf>
    <xf numFmtId="0" fontId="4" fillId="6" borderId="0" xfId="0" applyFont="1" applyFill="1" applyAlignment="1">
      <alignment vertical="center" wrapText="1"/>
    </xf>
    <xf numFmtId="0" fontId="4" fillId="5" borderId="1" xfId="0" applyFont="1" applyFill="1" applyBorder="1" applyAlignment="1" applyProtection="1">
      <alignment horizontal="center" vertical="center"/>
      <protection locked="0"/>
    </xf>
    <xf numFmtId="0" fontId="4" fillId="6" borderId="0" xfId="0" applyFont="1" applyFill="1" applyProtection="1">
      <protection locked="0"/>
    </xf>
    <xf numFmtId="0" fontId="3" fillId="6" borderId="0" xfId="0" applyFont="1" applyFill="1"/>
    <xf numFmtId="0" fontId="0" fillId="6" borderId="0" xfId="0" applyFill="1"/>
    <xf numFmtId="0" fontId="4" fillId="0" borderId="1" xfId="0" applyFont="1" applyBorder="1" applyProtection="1">
      <protection locked="0"/>
    </xf>
    <xf numFmtId="10" fontId="4" fillId="6" borderId="1" xfId="0" applyNumberFormat="1" applyFont="1" applyFill="1" applyBorder="1" applyAlignment="1" applyProtection="1">
      <alignment horizontal="center"/>
      <protection hidden="1"/>
    </xf>
    <xf numFmtId="10" fontId="4" fillId="2" borderId="1" xfId="0" applyNumberFormat="1" applyFont="1" applyFill="1" applyBorder="1" applyAlignment="1" applyProtection="1">
      <alignment horizontal="center"/>
      <protection hidden="1"/>
    </xf>
    <xf numFmtId="0" fontId="4" fillId="2" borderId="1" xfId="0" applyFont="1" applyFill="1" applyBorder="1" applyAlignment="1" applyProtection="1">
      <alignment horizontal="center"/>
      <protection hidden="1"/>
    </xf>
    <xf numFmtId="10" fontId="7" fillId="4" borderId="1" xfId="0" applyNumberFormat="1" applyFont="1" applyFill="1" applyBorder="1" applyAlignment="1" applyProtection="1">
      <alignment horizontal="right" vertical="center" wrapText="1"/>
      <protection hidden="1"/>
    </xf>
    <xf numFmtId="10" fontId="7" fillId="2" borderId="1" xfId="0" applyNumberFormat="1" applyFont="1" applyFill="1" applyBorder="1" applyAlignment="1" applyProtection="1">
      <alignment horizontal="right" vertical="center" wrapText="1"/>
      <protection hidden="1"/>
    </xf>
    <xf numFmtId="0" fontId="4" fillId="6" borderId="0" xfId="0" applyFont="1" applyFill="1" applyProtection="1">
      <protection hidden="1"/>
    </xf>
    <xf numFmtId="0" fontId="2" fillId="6" borderId="0" xfId="0" applyFont="1" applyFill="1" applyProtection="1">
      <protection hidden="1"/>
    </xf>
    <xf numFmtId="0" fontId="4" fillId="6" borderId="0" xfId="0" applyFont="1" applyFill="1" applyAlignment="1" applyProtection="1">
      <protection hidden="1"/>
    </xf>
    <xf numFmtId="0" fontId="5" fillId="2" borderId="1" xfId="0" applyFont="1" applyFill="1" applyBorder="1" applyAlignment="1" applyProtection="1">
      <alignment horizontal="center" vertical="center" wrapText="1"/>
      <protection hidden="1"/>
    </xf>
    <xf numFmtId="0" fontId="6" fillId="4" borderId="1" xfId="0" applyFont="1" applyFill="1" applyBorder="1" applyAlignment="1" applyProtection="1">
      <alignment horizontal="center" vertical="center" wrapText="1"/>
      <protection hidden="1"/>
    </xf>
    <xf numFmtId="0" fontId="6" fillId="6" borderId="1"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protection hidden="1"/>
    </xf>
    <xf numFmtId="0" fontId="6" fillId="2" borderId="1" xfId="0" applyFont="1" applyFill="1" applyBorder="1" applyProtection="1">
      <protection hidden="1"/>
    </xf>
    <xf numFmtId="0" fontId="6" fillId="2" borderId="1" xfId="0" applyFont="1" applyFill="1" applyBorder="1" applyAlignment="1" applyProtection="1">
      <alignment horizontal="center" vertical="center" wrapText="1"/>
      <protection hidden="1"/>
    </xf>
    <xf numFmtId="0" fontId="7" fillId="2" borderId="1" xfId="0" applyFont="1" applyFill="1" applyBorder="1" applyAlignment="1" applyProtection="1">
      <alignment horizontal="right" vertical="center" wrapText="1"/>
      <protection hidden="1"/>
    </xf>
    <xf numFmtId="0" fontId="4" fillId="0" borderId="0" xfId="0" applyFont="1" applyProtection="1">
      <protection hidden="1"/>
    </xf>
    <xf numFmtId="0" fontId="6" fillId="3" borderId="1" xfId="0" applyFont="1" applyFill="1" applyBorder="1" applyProtection="1">
      <protection hidden="1"/>
    </xf>
    <xf numFmtId="0" fontId="6" fillId="3" borderId="1" xfId="0" applyFont="1" applyFill="1" applyBorder="1" applyAlignment="1" applyProtection="1">
      <alignment horizontal="center" vertical="center" wrapText="1"/>
      <protection hidden="1"/>
    </xf>
    <xf numFmtId="0" fontId="6" fillId="5" borderId="1" xfId="0" applyFont="1" applyFill="1" applyBorder="1" applyAlignment="1" applyProtection="1">
      <alignment horizontal="center" vertical="center" wrapText="1"/>
      <protection hidden="1"/>
    </xf>
    <xf numFmtId="0" fontId="7" fillId="3" borderId="1" xfId="0" applyFont="1" applyFill="1" applyBorder="1" applyAlignment="1" applyProtection="1">
      <alignment horizontal="right" vertical="center" wrapText="1"/>
      <protection hidden="1"/>
    </xf>
    <xf numFmtId="10" fontId="7" fillId="3" borderId="1" xfId="0" applyNumberFormat="1" applyFont="1" applyFill="1" applyBorder="1" applyAlignment="1" applyProtection="1">
      <alignment horizontal="right" vertical="center" wrapText="1"/>
      <protection hidden="1"/>
    </xf>
    <xf numFmtId="0" fontId="4" fillId="0" borderId="0" xfId="0" applyFont="1" applyAlignment="1" applyProtection="1">
      <alignment horizontal="center" vertical="center" wrapText="1"/>
      <protection hidden="1"/>
    </xf>
    <xf numFmtId="0" fontId="4" fillId="10" borderId="0" xfId="0" applyFont="1" applyFill="1" applyProtection="1">
      <protection hidden="1"/>
    </xf>
    <xf numFmtId="0" fontId="3" fillId="6" borderId="0" xfId="0" applyFont="1" applyFill="1" applyProtection="1">
      <protection hidden="1"/>
    </xf>
    <xf numFmtId="0" fontId="4" fillId="6" borderId="0" xfId="0" applyFont="1" applyFill="1" applyAlignment="1" applyProtection="1">
      <alignment horizontal="center" vertical="center" wrapText="1"/>
      <protection hidden="1"/>
    </xf>
    <xf numFmtId="0" fontId="4" fillId="6" borderId="0" xfId="0" applyFont="1" applyFill="1" applyAlignment="1">
      <alignment horizontal="center" vertical="center" wrapText="1"/>
    </xf>
    <xf numFmtId="10" fontId="4" fillId="0" borderId="1" xfId="0" applyNumberFormat="1" applyFont="1" applyBorder="1" applyAlignment="1" applyProtection="1">
      <protection locked="0"/>
    </xf>
    <xf numFmtId="0" fontId="4" fillId="7" borderId="1" xfId="0" applyFont="1" applyFill="1" applyBorder="1" applyProtection="1">
      <protection hidden="1"/>
    </xf>
    <xf numFmtId="0" fontId="4" fillId="6" borderId="0" xfId="0" applyFont="1" applyFill="1" applyAlignment="1" applyProtection="1">
      <alignment horizontal="center"/>
      <protection hidden="1"/>
    </xf>
    <xf numFmtId="0" fontId="4" fillId="0" borderId="0" xfId="0" applyFont="1" applyAlignment="1" applyProtection="1">
      <alignment horizontal="center"/>
      <protection hidden="1"/>
    </xf>
    <xf numFmtId="0" fontId="4" fillId="4" borderId="1" xfId="0" applyFont="1" applyFill="1" applyBorder="1" applyAlignment="1" applyProtection="1">
      <alignment horizontal="center"/>
      <protection hidden="1"/>
    </xf>
    <xf numFmtId="0" fontId="4" fillId="7" borderId="1" xfId="0" applyFont="1" applyFill="1" applyBorder="1" applyAlignment="1" applyProtection="1">
      <alignment horizontal="center" vertical="center" wrapText="1"/>
      <protection hidden="1"/>
    </xf>
    <xf numFmtId="0" fontId="4" fillId="7" borderId="1" xfId="0" applyFont="1" applyFill="1" applyBorder="1" applyAlignment="1" applyProtection="1">
      <alignment horizontal="center" vertical="center"/>
      <protection hidden="1"/>
    </xf>
    <xf numFmtId="0" fontId="5" fillId="0" borderId="13" xfId="0" applyFont="1" applyBorder="1" applyProtection="1">
      <protection hidden="1"/>
    </xf>
    <xf numFmtId="0" fontId="8" fillId="8" borderId="13" xfId="0" applyFont="1" applyFill="1" applyBorder="1" applyProtection="1">
      <protection hidden="1"/>
    </xf>
    <xf numFmtId="0" fontId="9" fillId="9" borderId="0" xfId="0" applyFont="1" applyFill="1" applyProtection="1">
      <protection hidden="1"/>
    </xf>
    <xf numFmtId="0" fontId="4" fillId="9" borderId="0" xfId="0" applyFont="1" applyFill="1" applyProtection="1">
      <protection hidden="1"/>
    </xf>
    <xf numFmtId="0" fontId="10" fillId="7" borderId="1" xfId="0" applyFont="1" applyFill="1" applyBorder="1" applyAlignment="1" applyProtection="1">
      <alignment horizontal="center" vertical="center" wrapText="1"/>
      <protection hidden="1"/>
    </xf>
    <xf numFmtId="0" fontId="10" fillId="7" borderId="4"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protection hidden="1"/>
    </xf>
    <xf numFmtId="0" fontId="10" fillId="2" borderId="14" xfId="0" applyFont="1" applyFill="1" applyBorder="1" applyAlignment="1" applyProtection="1">
      <alignment horizontal="center" vertical="center" wrapText="1"/>
      <protection hidden="1"/>
    </xf>
    <xf numFmtId="0" fontId="4" fillId="6" borderId="0" xfId="0" applyFont="1" applyFill="1" applyAlignment="1" applyProtection="1">
      <alignment wrapText="1"/>
      <protection hidden="1"/>
    </xf>
    <xf numFmtId="0" fontId="5" fillId="6" borderId="0" xfId="0" applyFont="1" applyFill="1" applyProtection="1">
      <protection hidden="1"/>
    </xf>
    <xf numFmtId="0" fontId="4" fillId="6" borderId="0" xfId="0" applyFont="1" applyFill="1" applyBorder="1" applyAlignment="1" applyProtection="1">
      <protection hidden="1"/>
    </xf>
    <xf numFmtId="0" fontId="4" fillId="6" borderId="0" xfId="0" applyFont="1" applyFill="1" applyAlignment="1" applyProtection="1">
      <alignment horizontal="left" wrapText="1"/>
      <protection hidden="1"/>
    </xf>
    <xf numFmtId="0" fontId="0" fillId="6" borderId="0" xfId="0" applyFill="1" applyProtection="1">
      <protection hidden="1"/>
    </xf>
    <xf numFmtId="0" fontId="4" fillId="6" borderId="0" xfId="0" applyFont="1" applyFill="1" applyAlignment="1" applyProtection="1">
      <alignment vertical="center" wrapText="1"/>
      <protection hidden="1"/>
    </xf>
    <xf numFmtId="0" fontId="4" fillId="6" borderId="0" xfId="0" applyFont="1" applyFill="1" applyAlignment="1" applyProtection="1">
      <alignment horizontal="left"/>
      <protection hidden="1"/>
    </xf>
    <xf numFmtId="0" fontId="4" fillId="0" borderId="13" xfId="0" applyFont="1" applyBorder="1" applyProtection="1">
      <protection hidden="1"/>
    </xf>
    <xf numFmtId="0" fontId="4" fillId="0" borderId="23" xfId="0" applyFont="1" applyFill="1" applyBorder="1" applyProtection="1">
      <protection hidden="1"/>
    </xf>
    <xf numFmtId="0" fontId="3" fillId="2" borderId="23" xfId="0" applyFont="1" applyFill="1" applyBorder="1" applyAlignment="1" applyProtection="1">
      <alignment horizontal="center" vertical="center"/>
      <protection hidden="1"/>
    </xf>
    <xf numFmtId="0" fontId="4" fillId="4" borderId="23" xfId="0" applyFont="1" applyFill="1" applyBorder="1" applyProtection="1">
      <protection hidden="1"/>
    </xf>
    <xf numFmtId="0" fontId="4" fillId="0" borderId="23" xfId="0" applyFont="1" applyBorder="1" applyProtection="1">
      <protection hidden="1"/>
    </xf>
    <xf numFmtId="0" fontId="4" fillId="5" borderId="23" xfId="0" applyFont="1" applyFill="1" applyBorder="1" applyProtection="1">
      <protection hidden="1"/>
    </xf>
    <xf numFmtId="0" fontId="4" fillId="0" borderId="23" xfId="0" applyFont="1" applyBorder="1" applyAlignment="1" applyProtection="1">
      <protection hidden="1"/>
    </xf>
    <xf numFmtId="0" fontId="4" fillId="0" borderId="23" xfId="0" applyFont="1" applyBorder="1" applyAlignment="1" applyProtection="1">
      <alignment horizontal="center"/>
      <protection hidden="1"/>
    </xf>
    <xf numFmtId="0" fontId="4" fillId="0" borderId="24" xfId="0" applyFont="1" applyBorder="1" applyProtection="1">
      <protection hidden="1"/>
    </xf>
    <xf numFmtId="0" fontId="4" fillId="8" borderId="23" xfId="0" applyFont="1" applyFill="1" applyBorder="1" applyProtection="1">
      <protection hidden="1"/>
    </xf>
    <xf numFmtId="0" fontId="13" fillId="0" borderId="0" xfId="0" applyFont="1" applyAlignment="1">
      <alignment vertical="center"/>
    </xf>
    <xf numFmtId="0" fontId="14" fillId="0" borderId="0" xfId="0" applyFont="1" applyAlignment="1">
      <alignment vertical="center"/>
    </xf>
    <xf numFmtId="0" fontId="16" fillId="0" borderId="13" xfId="0" applyFont="1" applyBorder="1" applyAlignment="1" applyProtection="1">
      <alignment vertical="center"/>
      <protection hidden="1"/>
    </xf>
    <xf numFmtId="0" fontId="18" fillId="8" borderId="23" xfId="0" applyFont="1" applyFill="1" applyBorder="1" applyAlignment="1" applyProtection="1">
      <alignment vertical="center"/>
      <protection hidden="1"/>
    </xf>
    <xf numFmtId="0" fontId="18" fillId="0" borderId="23" xfId="0" applyFont="1" applyBorder="1" applyAlignment="1" applyProtection="1">
      <alignment vertical="center"/>
      <protection hidden="1"/>
    </xf>
    <xf numFmtId="0" fontId="18" fillId="0" borderId="0" xfId="0" applyFont="1" applyAlignment="1" applyProtection="1">
      <alignment vertical="center"/>
      <protection hidden="1"/>
    </xf>
    <xf numFmtId="0" fontId="18" fillId="0" borderId="13" xfId="0" applyFont="1" applyBorder="1" applyAlignment="1" applyProtection="1">
      <alignment vertical="center"/>
      <protection hidden="1"/>
    </xf>
    <xf numFmtId="0" fontId="15" fillId="11" borderId="23" xfId="0" applyFont="1" applyFill="1" applyBorder="1" applyAlignment="1" applyProtection="1">
      <alignment horizontal="center" vertical="center" wrapText="1"/>
      <protection hidden="1"/>
    </xf>
    <xf numFmtId="0" fontId="17" fillId="0" borderId="0" xfId="0" applyFont="1" applyFill="1" applyBorder="1" applyAlignment="1" applyProtection="1">
      <alignment vertical="center"/>
      <protection hidden="1"/>
    </xf>
    <xf numFmtId="0" fontId="4" fillId="4" borderId="1" xfId="0" applyFont="1" applyFill="1" applyBorder="1" applyProtection="1">
      <protection hidden="1"/>
    </xf>
    <xf numFmtId="0" fontId="4" fillId="4" borderId="4" xfId="0" applyFont="1" applyFill="1" applyBorder="1" applyAlignment="1" applyProtection="1">
      <alignment horizontal="center"/>
      <protection hidden="1"/>
    </xf>
    <xf numFmtId="0" fontId="4" fillId="10" borderId="0" xfId="0" applyFont="1" applyFill="1" applyBorder="1" applyAlignment="1" applyProtection="1">
      <protection hidden="1"/>
    </xf>
    <xf numFmtId="0" fontId="4" fillId="0" borderId="1" xfId="0" applyFont="1" applyBorder="1" applyAlignment="1" applyProtection="1">
      <alignment horizontal="center" vertical="center"/>
      <protection locked="0"/>
    </xf>
    <xf numFmtId="0" fontId="11" fillId="10" borderId="0" xfId="0" applyFont="1" applyFill="1" applyProtection="1">
      <protection hidden="1"/>
    </xf>
    <xf numFmtId="0" fontId="11" fillId="10" borderId="0" xfId="0" applyNumberFormat="1" applyFont="1" applyFill="1" applyProtection="1">
      <protection hidden="1"/>
    </xf>
    <xf numFmtId="44" fontId="4" fillId="0" borderId="1" xfId="0" applyNumberFormat="1" applyFont="1" applyBorder="1" applyProtection="1">
      <protection locked="0"/>
    </xf>
    <xf numFmtId="44" fontId="4" fillId="0" borderId="1" xfId="0" applyNumberFormat="1" applyFont="1" applyBorder="1" applyAlignment="1" applyProtection="1">
      <alignment vertical="center"/>
      <protection locked="0"/>
    </xf>
    <xf numFmtId="0" fontId="6" fillId="2" borderId="18" xfId="0" applyFont="1" applyFill="1" applyBorder="1" applyAlignment="1" applyProtection="1">
      <alignment horizontal="center" vertical="center" wrapText="1"/>
      <protection hidden="1"/>
    </xf>
    <xf numFmtId="0" fontId="6" fillId="2" borderId="17" xfId="0" applyFont="1" applyFill="1" applyBorder="1" applyAlignment="1" applyProtection="1">
      <alignment horizontal="center" vertical="center" wrapText="1"/>
      <protection hidden="1"/>
    </xf>
    <xf numFmtId="10" fontId="6" fillId="12" borderId="22" xfId="0" applyNumberFormat="1" applyFont="1" applyFill="1" applyBorder="1" applyAlignment="1" applyProtection="1">
      <alignment horizontal="justify" vertical="center" wrapText="1"/>
      <protection hidden="1"/>
    </xf>
    <xf numFmtId="10" fontId="6" fillId="12" borderId="21" xfId="0" applyNumberFormat="1" applyFont="1" applyFill="1" applyBorder="1" applyAlignment="1" applyProtection="1">
      <alignment horizontal="justify" vertical="center" wrapText="1"/>
      <protection hidden="1"/>
    </xf>
    <xf numFmtId="164" fontId="6" fillId="7" borderId="17" xfId="0" applyNumberFormat="1" applyFont="1" applyFill="1" applyBorder="1" applyAlignment="1" applyProtection="1">
      <alignment vertical="center"/>
      <protection hidden="1"/>
    </xf>
    <xf numFmtId="10" fontId="6" fillId="7" borderId="17" xfId="0" applyNumberFormat="1" applyFont="1" applyFill="1" applyBorder="1" applyAlignment="1" applyProtection="1">
      <alignment vertical="center"/>
      <protection hidden="1"/>
    </xf>
    <xf numFmtId="44" fontId="4" fillId="0" borderId="0" xfId="0" applyNumberFormat="1" applyFont="1" applyProtection="1">
      <protection hidden="1"/>
    </xf>
    <xf numFmtId="0" fontId="4" fillId="10" borderId="0" xfId="0" applyFont="1" applyFill="1" applyAlignment="1" applyProtection="1">
      <protection hidden="1"/>
    </xf>
    <xf numFmtId="0" fontId="4" fillId="4" borderId="2" xfId="0" applyFont="1" applyFill="1" applyBorder="1" applyAlignment="1" applyProtection="1">
      <protection hidden="1"/>
    </xf>
    <xf numFmtId="44" fontId="4" fillId="4" borderId="4" xfId="0" applyNumberFormat="1" applyFont="1" applyFill="1" applyBorder="1" applyAlignment="1" applyProtection="1">
      <protection hidden="1"/>
    </xf>
    <xf numFmtId="0" fontId="4" fillId="12" borderId="1" xfId="0" applyFont="1" applyFill="1" applyBorder="1" applyProtection="1">
      <protection hidden="1"/>
    </xf>
    <xf numFmtId="44" fontId="4" fillId="4" borderId="1" xfId="0" applyNumberFormat="1" applyFont="1" applyFill="1" applyBorder="1" applyProtection="1">
      <protection hidden="1"/>
    </xf>
    <xf numFmtId="0" fontId="4" fillId="12" borderId="4" xfId="0" applyFont="1" applyFill="1" applyBorder="1" applyProtection="1">
      <protection hidden="1"/>
    </xf>
    <xf numFmtId="44" fontId="4" fillId="6" borderId="0" xfId="0" applyNumberFormat="1" applyFont="1" applyFill="1" applyProtection="1">
      <protection hidden="1"/>
    </xf>
    <xf numFmtId="0" fontId="4" fillId="6" borderId="9" xfId="0" applyFont="1" applyFill="1" applyBorder="1" applyProtection="1">
      <protection hidden="1"/>
    </xf>
    <xf numFmtId="0" fontId="4" fillId="7" borderId="1" xfId="0" applyFont="1" applyFill="1" applyBorder="1" applyAlignment="1" applyProtection="1">
      <alignment horizontal="left" wrapText="1"/>
      <protection hidden="1"/>
    </xf>
    <xf numFmtId="0" fontId="4" fillId="7" borderId="1" xfId="0" applyFont="1" applyFill="1" applyBorder="1" applyAlignment="1" applyProtection="1">
      <alignment horizontal="left"/>
      <protection hidden="1"/>
    </xf>
    <xf numFmtId="0" fontId="4" fillId="0" borderId="0" xfId="0" applyFont="1" applyAlignment="1" applyProtection="1">
      <alignment vertical="center"/>
      <protection hidden="1"/>
    </xf>
    <xf numFmtId="0" fontId="4" fillId="0" borderId="1" xfId="0" applyFont="1" applyBorder="1" applyAlignment="1" applyProtection="1">
      <alignment horizontal="right" vertical="center"/>
      <protection hidden="1"/>
    </xf>
    <xf numFmtId="0" fontId="6" fillId="10" borderId="0" xfId="0" applyFont="1" applyFill="1" applyProtection="1">
      <protection hidden="1"/>
    </xf>
    <xf numFmtId="0" fontId="4" fillId="6" borderId="0" xfId="0" applyFont="1" applyFill="1" applyAlignment="1" applyProtection="1">
      <alignment vertical="center"/>
      <protection hidden="1"/>
    </xf>
    <xf numFmtId="0" fontId="11" fillId="6" borderId="0" xfId="0" applyFont="1" applyFill="1" applyProtection="1">
      <protection hidden="1"/>
    </xf>
    <xf numFmtId="4" fontId="4" fillId="0" borderId="1" xfId="0" applyNumberFormat="1" applyFont="1" applyBorder="1" applyProtection="1">
      <protection locked="0"/>
    </xf>
    <xf numFmtId="0" fontId="4" fillId="7" borderId="1" xfId="0" applyFont="1" applyFill="1" applyBorder="1" applyAlignment="1" applyProtection="1">
      <alignment horizontal="center"/>
      <protection hidden="1"/>
    </xf>
    <xf numFmtId="0" fontId="4" fillId="4" borderId="0" xfId="0" applyNumberFormat="1" applyFont="1" applyFill="1" applyAlignment="1" applyProtection="1">
      <alignment horizontal="left"/>
      <protection hidden="1"/>
    </xf>
    <xf numFmtId="44" fontId="4" fillId="4" borderId="0" xfId="0" applyNumberFormat="1" applyFont="1" applyFill="1" applyProtection="1">
      <protection hidden="1"/>
    </xf>
    <xf numFmtId="0" fontId="3" fillId="3" borderId="1" xfId="0" applyFont="1" applyFill="1" applyBorder="1" applyProtection="1">
      <protection hidden="1"/>
    </xf>
    <xf numFmtId="44" fontId="4" fillId="7" borderId="1" xfId="0" applyNumberFormat="1" applyFont="1" applyFill="1" applyBorder="1" applyProtection="1">
      <protection hidden="1"/>
    </xf>
    <xf numFmtId="0" fontId="4" fillId="0" borderId="1" xfId="0" applyFont="1" applyBorder="1" applyAlignment="1" applyProtection="1">
      <alignment horizontal="center"/>
      <protection locked="0"/>
    </xf>
    <xf numFmtId="0" fontId="4" fillId="2" borderId="14"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protection hidden="1"/>
    </xf>
    <xf numFmtId="0" fontId="4" fillId="6" borderId="0" xfId="0" applyNumberFormat="1" applyFont="1" applyFill="1" applyAlignment="1" applyProtection="1">
      <alignment horizontal="left"/>
      <protection hidden="1"/>
    </xf>
    <xf numFmtId="0" fontId="4" fillId="3" borderId="1" xfId="0" applyFont="1" applyFill="1" applyBorder="1" applyProtection="1">
      <protection hidden="1"/>
    </xf>
    <xf numFmtId="0" fontId="3" fillId="2" borderId="13" xfId="0" applyFont="1" applyFill="1" applyBorder="1" applyAlignment="1" applyProtection="1">
      <alignment horizontal="center"/>
      <protection hidden="1"/>
    </xf>
    <xf numFmtId="0" fontId="3" fillId="2" borderId="13" xfId="0" applyFont="1" applyFill="1" applyBorder="1" applyProtection="1">
      <protection hidden="1"/>
    </xf>
    <xf numFmtId="44" fontId="4" fillId="0" borderId="13" xfId="0" applyNumberFormat="1" applyFont="1" applyBorder="1" applyProtection="1">
      <protection hidden="1"/>
    </xf>
    <xf numFmtId="44" fontId="3" fillId="0" borderId="13" xfId="0" applyNumberFormat="1" applyFont="1" applyBorder="1" applyProtection="1">
      <protection hidden="1"/>
    </xf>
    <xf numFmtId="0" fontId="19" fillId="3" borderId="13" xfId="0" applyFont="1" applyFill="1" applyBorder="1" applyProtection="1">
      <protection hidden="1"/>
    </xf>
    <xf numFmtId="0" fontId="3" fillId="3" borderId="13" xfId="0" applyFont="1" applyFill="1" applyBorder="1" applyAlignment="1" applyProtection="1">
      <alignment horizontal="center"/>
      <protection hidden="1"/>
    </xf>
    <xf numFmtId="0" fontId="19" fillId="2" borderId="25" xfId="0" applyFont="1" applyFill="1" applyBorder="1" applyAlignment="1" applyProtection="1">
      <protection hidden="1"/>
    </xf>
    <xf numFmtId="0" fontId="11" fillId="2" borderId="22" xfId="0" applyFont="1" applyFill="1" applyBorder="1" applyAlignment="1" applyProtection="1">
      <protection hidden="1"/>
    </xf>
    <xf numFmtId="0" fontId="11" fillId="2" borderId="21" xfId="0" applyFont="1" applyFill="1" applyBorder="1" applyAlignment="1" applyProtection="1">
      <protection hidden="1"/>
    </xf>
    <xf numFmtId="0" fontId="4" fillId="3" borderId="13" xfId="0" applyFont="1" applyFill="1" applyBorder="1" applyProtection="1">
      <protection hidden="1"/>
    </xf>
    <xf numFmtId="0" fontId="3" fillId="3" borderId="13" xfId="0" applyFont="1" applyFill="1" applyBorder="1" applyProtection="1">
      <protection hidden="1"/>
    </xf>
    <xf numFmtId="0" fontId="11" fillId="3" borderId="13" xfId="0" applyFont="1" applyFill="1" applyBorder="1" applyProtection="1">
      <protection hidden="1"/>
    </xf>
    <xf numFmtId="9" fontId="4" fillId="0" borderId="13" xfId="0" applyNumberFormat="1" applyFont="1" applyBorder="1" applyProtection="1">
      <protection hidden="1"/>
    </xf>
    <xf numFmtId="165" fontId="4" fillId="6" borderId="0" xfId="0" applyNumberFormat="1" applyFont="1" applyFill="1" applyProtection="1">
      <protection hidden="1"/>
    </xf>
    <xf numFmtId="0" fontId="6" fillId="6" borderId="1" xfId="0" applyFont="1" applyFill="1" applyBorder="1" applyAlignment="1" applyProtection="1">
      <alignment horizontal="left" vertical="center" wrapText="1"/>
      <protection locked="0"/>
    </xf>
    <xf numFmtId="0" fontId="4" fillId="6" borderId="0" xfId="0" applyNumberFormat="1" applyFont="1" applyFill="1" applyProtection="1">
      <protection locked="0"/>
    </xf>
    <xf numFmtId="0" fontId="4" fillId="5" borderId="1" xfId="0" applyFont="1" applyFill="1" applyBorder="1" applyProtection="1">
      <protection locked="0"/>
    </xf>
    <xf numFmtId="0" fontId="20" fillId="13" borderId="1" xfId="0" applyFont="1" applyFill="1" applyBorder="1" applyAlignment="1" applyProtection="1">
      <alignment horizontal="right"/>
      <protection locked="0"/>
    </xf>
    <xf numFmtId="0" fontId="20" fillId="5" borderId="1" xfId="0" applyFont="1" applyFill="1" applyBorder="1" applyAlignment="1" applyProtection="1">
      <alignment horizontal="right"/>
      <protection locked="0"/>
    </xf>
    <xf numFmtId="3" fontId="20" fillId="5" borderId="1" xfId="0" applyNumberFormat="1" applyFont="1" applyFill="1" applyBorder="1" applyAlignment="1" applyProtection="1">
      <alignment horizontal="right"/>
      <protection locked="0"/>
    </xf>
    <xf numFmtId="3" fontId="20" fillId="13" borderId="1" xfId="0" applyNumberFormat="1" applyFont="1" applyFill="1" applyBorder="1" applyAlignment="1" applyProtection="1">
      <alignment horizontal="right"/>
      <protection locked="0"/>
    </xf>
    <xf numFmtId="0" fontId="20" fillId="13" borderId="1" xfId="0" applyFont="1" applyFill="1" applyBorder="1" applyAlignment="1" applyProtection="1">
      <alignment vertical="top"/>
      <protection locked="0"/>
    </xf>
    <xf numFmtId="0" fontId="20" fillId="5" borderId="1" xfId="0" applyFont="1" applyFill="1" applyBorder="1" applyAlignment="1" applyProtection="1">
      <alignment vertical="top"/>
      <protection locked="0"/>
    </xf>
    <xf numFmtId="0" fontId="5" fillId="0" borderId="0" xfId="0" applyFont="1" applyAlignment="1" applyProtection="1">
      <alignment vertical="center"/>
    </xf>
    <xf numFmtId="0" fontId="4" fillId="6" borderId="3" xfId="0" applyFont="1" applyFill="1" applyBorder="1"/>
    <xf numFmtId="0" fontId="4" fillId="6" borderId="0" xfId="0" applyNumberFormat="1" applyFont="1" applyFill="1" applyProtection="1">
      <protection hidden="1"/>
    </xf>
    <xf numFmtId="0" fontId="4" fillId="14" borderId="0" xfId="0" applyNumberFormat="1" applyFont="1" applyFill="1" applyProtection="1">
      <protection hidden="1"/>
    </xf>
    <xf numFmtId="0" fontId="4" fillId="5" borderId="1" xfId="0" applyFont="1" applyFill="1" applyBorder="1" applyProtection="1">
      <protection hidden="1"/>
    </xf>
    <xf numFmtId="0" fontId="4" fillId="6" borderId="0" xfId="0" applyFont="1" applyFill="1" applyAlignment="1" applyProtection="1">
      <alignment vertical="top" wrapText="1"/>
      <protection hidden="1"/>
    </xf>
    <xf numFmtId="0" fontId="4" fillId="6" borderId="0" xfId="0" applyFont="1" applyFill="1" applyAlignment="1" applyProtection="1">
      <alignment horizontal="left" vertical="top" wrapText="1"/>
      <protection hidden="1"/>
    </xf>
    <xf numFmtId="0" fontId="4" fillId="6" borderId="0" xfId="0" applyFont="1" applyFill="1" applyAlignment="1" applyProtection="1">
      <alignment horizontal="left" vertical="top"/>
      <protection hidden="1"/>
    </xf>
    <xf numFmtId="0" fontId="4" fillId="6" borderId="0" xfId="0" applyFont="1" applyFill="1" applyAlignment="1" applyProtection="1">
      <alignment vertical="top"/>
      <protection hidden="1"/>
    </xf>
    <xf numFmtId="0" fontId="4" fillId="5" borderId="20" xfId="0" applyFont="1" applyFill="1" applyBorder="1" applyProtection="1">
      <protection hidden="1"/>
    </xf>
    <xf numFmtId="0" fontId="4" fillId="5" borderId="30" xfId="0" applyFont="1" applyFill="1" applyBorder="1" applyProtection="1">
      <protection hidden="1"/>
    </xf>
    <xf numFmtId="0" fontId="4" fillId="5" borderId="31" xfId="0" applyFont="1" applyFill="1" applyBorder="1" applyProtection="1">
      <protection hidden="1"/>
    </xf>
    <xf numFmtId="0" fontId="4" fillId="5" borderId="19" xfId="0" applyFont="1" applyFill="1" applyBorder="1" applyProtection="1">
      <protection hidden="1"/>
    </xf>
    <xf numFmtId="0" fontId="4" fillId="5" borderId="0" xfId="0" applyFont="1" applyFill="1" applyBorder="1" applyProtection="1">
      <protection hidden="1"/>
    </xf>
    <xf numFmtId="0" fontId="4" fillId="5" borderId="32" xfId="0" applyFont="1" applyFill="1" applyBorder="1" applyProtection="1">
      <protection hidden="1"/>
    </xf>
    <xf numFmtId="0" fontId="4" fillId="5" borderId="29" xfId="0" applyFont="1" applyFill="1" applyBorder="1" applyProtection="1">
      <protection hidden="1"/>
    </xf>
    <xf numFmtId="0" fontId="4" fillId="5" borderId="33" xfId="0" applyFont="1" applyFill="1" applyBorder="1" applyProtection="1">
      <protection hidden="1"/>
    </xf>
    <xf numFmtId="0" fontId="4" fillId="5" borderId="34" xfId="0" applyFont="1" applyFill="1" applyBorder="1" applyProtection="1">
      <protection hidden="1"/>
    </xf>
    <xf numFmtId="0" fontId="4" fillId="6" borderId="0" xfId="0" applyFont="1" applyFill="1" applyAlignment="1">
      <alignment horizontal="left" vertical="center" wrapText="1"/>
    </xf>
    <xf numFmtId="0" fontId="4" fillId="6" borderId="0" xfId="0" applyFont="1" applyFill="1" applyAlignment="1">
      <alignment horizontal="left" vertical="center" wrapText="1"/>
    </xf>
    <xf numFmtId="0" fontId="12" fillId="0" borderId="0" xfId="1" quotePrefix="1" applyAlignment="1" applyProtection="1">
      <alignment vertical="center"/>
    </xf>
    <xf numFmtId="0" fontId="12" fillId="0" borderId="0" xfId="1" applyAlignment="1" applyProtection="1">
      <alignment vertical="center"/>
    </xf>
    <xf numFmtId="8" fontId="4" fillId="6" borderId="0" xfId="0" applyNumberFormat="1" applyFont="1" applyFill="1" applyProtection="1">
      <protection hidden="1"/>
    </xf>
    <xf numFmtId="0" fontId="0" fillId="15" borderId="0" xfId="0" applyFill="1" applyProtection="1"/>
    <xf numFmtId="0" fontId="0" fillId="0" borderId="0" xfId="0" applyProtection="1"/>
    <xf numFmtId="0" fontId="21" fillId="0" borderId="0" xfId="0" applyFont="1" applyProtection="1"/>
    <xf numFmtId="0" fontId="21" fillId="0" borderId="0" xfId="0" applyFont="1" applyAlignment="1" applyProtection="1">
      <alignment horizontal="justify" vertical="top" wrapText="1"/>
    </xf>
    <xf numFmtId="0" fontId="21" fillId="0" borderId="0" xfId="0" applyFont="1" applyAlignment="1" applyProtection="1">
      <alignment horizontal="left" vertical="top" wrapText="1"/>
    </xf>
    <xf numFmtId="0" fontId="0" fillId="0" borderId="0" xfId="0" applyFill="1" applyProtection="1"/>
    <xf numFmtId="0" fontId="21" fillId="2" borderId="0" xfId="0" applyFont="1" applyFill="1" applyProtection="1"/>
    <xf numFmtId="0" fontId="0" fillId="0" borderId="35" xfId="0" applyFill="1" applyBorder="1" applyProtection="1"/>
    <xf numFmtId="0" fontId="0" fillId="15" borderId="37" xfId="0" applyFill="1" applyBorder="1" applyProtection="1"/>
    <xf numFmtId="0" fontId="21" fillId="15" borderId="37" xfId="0" applyFont="1" applyFill="1" applyBorder="1" applyProtection="1"/>
    <xf numFmtId="0" fontId="21" fillId="0" borderId="37" xfId="0" applyFont="1" applyBorder="1" applyProtection="1"/>
    <xf numFmtId="0" fontId="0" fillId="0" borderId="36" xfId="0" applyBorder="1" applyProtection="1"/>
    <xf numFmtId="0" fontId="0" fillId="15" borderId="36" xfId="0" applyFill="1" applyBorder="1" applyProtection="1"/>
    <xf numFmtId="0" fontId="21" fillId="15" borderId="36" xfId="0" applyFont="1" applyFill="1" applyBorder="1" applyProtection="1"/>
    <xf numFmtId="0" fontId="21" fillId="0" borderId="36" xfId="0" applyFont="1" applyBorder="1" applyProtection="1"/>
    <xf numFmtId="0" fontId="4" fillId="5" borderId="0" xfId="0" applyFont="1" applyFill="1" applyProtection="1">
      <protection locked="0"/>
    </xf>
    <xf numFmtId="0" fontId="0" fillId="6" borderId="0" xfId="0" applyFill="1" applyAlignment="1">
      <alignment horizontal="left" vertical="top" wrapText="1"/>
    </xf>
    <xf numFmtId="0" fontId="23" fillId="6" borderId="0" xfId="0" applyFont="1" applyFill="1" applyAlignment="1">
      <alignment vertical="center" wrapText="1"/>
    </xf>
    <xf numFmtId="0" fontId="4" fillId="14" borderId="0" xfId="0" applyFont="1" applyFill="1"/>
    <xf numFmtId="0" fontId="24" fillId="0" borderId="0" xfId="1" applyFont="1" applyAlignment="1" applyProtection="1"/>
    <xf numFmtId="0" fontId="12" fillId="6" borderId="0" xfId="1" applyFill="1" applyAlignment="1" applyProtection="1">
      <protection locked="0"/>
    </xf>
    <xf numFmtId="0" fontId="0" fillId="6" borderId="0" xfId="0" applyFill="1" applyAlignment="1">
      <alignment horizontal="left" vertical="top" wrapText="1"/>
    </xf>
    <xf numFmtId="0" fontId="0" fillId="6" borderId="0" xfId="0" applyFill="1" applyAlignment="1">
      <alignment horizontal="left" wrapText="1"/>
    </xf>
    <xf numFmtId="166" fontId="0" fillId="6" borderId="0" xfId="2" applyNumberFormat="1" applyFont="1" applyFill="1" applyProtection="1">
      <protection hidden="1"/>
    </xf>
    <xf numFmtId="166" fontId="4" fillId="6" borderId="0" xfId="2" applyNumberFormat="1" applyFont="1" applyFill="1" applyProtection="1">
      <protection hidden="1"/>
    </xf>
    <xf numFmtId="167" fontId="4" fillId="6" borderId="0" xfId="0" applyNumberFormat="1" applyFont="1" applyFill="1" applyProtection="1">
      <protection hidden="1"/>
    </xf>
    <xf numFmtId="0" fontId="11" fillId="3" borderId="0" xfId="0" applyFont="1" applyFill="1" applyProtection="1">
      <protection hidden="1"/>
    </xf>
    <xf numFmtId="0" fontId="0" fillId="6" borderId="0" xfId="0" applyFill="1" applyAlignment="1"/>
    <xf numFmtId="0" fontId="30" fillId="6" borderId="0" xfId="0" applyFont="1" applyFill="1"/>
    <xf numFmtId="0" fontId="4" fillId="3" borderId="0" xfId="0" applyFont="1" applyFill="1" applyProtection="1">
      <protection hidden="1"/>
    </xf>
    <xf numFmtId="0" fontId="30" fillId="6" borderId="0" xfId="0" applyFont="1" applyFill="1" applyAlignment="1">
      <alignment horizontal="left"/>
    </xf>
    <xf numFmtId="0" fontId="12" fillId="0" borderId="0" xfId="1" applyAlignment="1" applyProtection="1">
      <alignment horizontal="left"/>
    </xf>
    <xf numFmtId="0" fontId="0" fillId="6" borderId="0" xfId="0" applyFill="1" applyAlignment="1">
      <alignment horizontal="left"/>
    </xf>
    <xf numFmtId="0" fontId="0" fillId="5" borderId="0" xfId="0" applyFill="1" applyBorder="1" applyAlignment="1">
      <alignment vertical="top"/>
    </xf>
    <xf numFmtId="0" fontId="0" fillId="5" borderId="0" xfId="0" applyFill="1" applyBorder="1"/>
    <xf numFmtId="0" fontId="12" fillId="5" borderId="0" xfId="1" applyFill="1" applyBorder="1" applyAlignment="1" applyProtection="1"/>
    <xf numFmtId="169" fontId="4" fillId="0" borderId="1" xfId="3" applyNumberFormat="1" applyFont="1" applyBorder="1" applyProtection="1">
      <protection locked="0"/>
    </xf>
    <xf numFmtId="0" fontId="4" fillId="2" borderId="1" xfId="0" applyFont="1" applyFill="1" applyBorder="1" applyAlignment="1" applyProtection="1">
      <alignment horizontal="center" vertical="center" wrapText="1"/>
      <protection hidden="1"/>
    </xf>
    <xf numFmtId="0" fontId="0" fillId="6" borderId="0" xfId="0" applyFill="1" applyBorder="1"/>
    <xf numFmtId="0" fontId="0" fillId="5" borderId="39" xfId="0" applyFill="1" applyBorder="1"/>
    <xf numFmtId="0" fontId="0" fillId="5" borderId="40" xfId="0" applyFill="1" applyBorder="1"/>
    <xf numFmtId="0" fontId="0" fillId="5" borderId="41" xfId="0" applyFill="1" applyBorder="1"/>
    <xf numFmtId="0" fontId="0" fillId="5" borderId="42" xfId="0" applyFill="1" applyBorder="1" applyAlignment="1">
      <alignment vertical="top"/>
    </xf>
    <xf numFmtId="0" fontId="0" fillId="5" borderId="43" xfId="0" applyFill="1" applyBorder="1" applyAlignment="1">
      <alignment vertical="top"/>
    </xf>
    <xf numFmtId="0" fontId="0" fillId="5" borderId="42" xfId="0" applyFill="1" applyBorder="1"/>
    <xf numFmtId="0" fontId="0" fillId="5" borderId="43" xfId="0" applyFill="1" applyBorder="1"/>
    <xf numFmtId="0" fontId="0" fillId="5" borderId="44" xfId="0" applyFill="1" applyBorder="1"/>
    <xf numFmtId="0" fontId="0" fillId="5" borderId="45" xfId="0" applyFill="1" applyBorder="1"/>
    <xf numFmtId="0" fontId="0" fillId="5" borderId="46" xfId="0" applyFill="1" applyBorder="1"/>
    <xf numFmtId="0" fontId="34" fillId="6" borderId="0" xfId="0" applyFont="1" applyFill="1" applyAlignment="1"/>
    <xf numFmtId="0" fontId="4" fillId="6" borderId="0" xfId="0" applyFont="1" applyFill="1" applyBorder="1"/>
    <xf numFmtId="0" fontId="36" fillId="6" borderId="0" xfId="0" applyFont="1" applyFill="1" applyAlignment="1" applyProtection="1">
      <alignment vertical="top" wrapText="1"/>
      <protection hidden="1"/>
    </xf>
    <xf numFmtId="0" fontId="36" fillId="6" borderId="0" xfId="0" applyFont="1" applyFill="1" applyAlignment="1" applyProtection="1">
      <alignment vertical="top"/>
      <protection hidden="1"/>
    </xf>
    <xf numFmtId="0" fontId="40" fillId="6" borderId="47" xfId="0" applyFont="1" applyFill="1" applyBorder="1" applyAlignment="1" applyProtection="1">
      <protection hidden="1"/>
    </xf>
    <xf numFmtId="0" fontId="41" fillId="6" borderId="47" xfId="0" applyFont="1" applyFill="1" applyBorder="1"/>
    <xf numFmtId="0" fontId="3" fillId="7" borderId="1" xfId="0" applyFont="1" applyFill="1" applyBorder="1" applyProtection="1">
      <protection hidden="1"/>
    </xf>
    <xf numFmtId="0" fontId="38" fillId="6" borderId="47" xfId="0" applyFont="1" applyFill="1" applyBorder="1" applyProtection="1">
      <protection hidden="1"/>
    </xf>
    <xf numFmtId="0" fontId="42" fillId="6" borderId="47" xfId="0" applyFont="1" applyFill="1" applyBorder="1" applyProtection="1">
      <protection hidden="1"/>
    </xf>
    <xf numFmtId="0" fontId="36" fillId="3" borderId="0" xfId="0" applyFont="1" applyFill="1" applyAlignment="1" applyProtection="1">
      <alignment vertical="center"/>
      <protection hidden="1"/>
    </xf>
    <xf numFmtId="0" fontId="11" fillId="3" borderId="0" xfId="0" applyFont="1" applyFill="1" applyAlignment="1" applyProtection="1">
      <alignment vertical="center"/>
      <protection hidden="1"/>
    </xf>
    <xf numFmtId="44" fontId="42" fillId="6" borderId="47" xfId="0" applyNumberFormat="1" applyFont="1" applyFill="1" applyBorder="1" applyProtection="1">
      <protection hidden="1"/>
    </xf>
    <xf numFmtId="165" fontId="4" fillId="0" borderId="0" xfId="0" applyNumberFormat="1" applyFont="1" applyProtection="1">
      <protection hidden="1"/>
    </xf>
    <xf numFmtId="0" fontId="4" fillId="7" borderId="1" xfId="0" applyFont="1" applyFill="1" applyBorder="1" applyAlignment="1" applyProtection="1">
      <alignment horizontal="center" vertical="center" wrapText="1"/>
      <protection hidden="1"/>
    </xf>
    <xf numFmtId="4" fontId="4" fillId="7" borderId="1" xfId="0" applyNumberFormat="1" applyFont="1" applyFill="1" applyBorder="1" applyProtection="1">
      <protection hidden="1"/>
    </xf>
    <xf numFmtId="3" fontId="4" fillId="0" borderId="1" xfId="0" applyNumberFormat="1" applyFont="1" applyBorder="1" applyProtection="1">
      <protection locked="0"/>
    </xf>
    <xf numFmtId="0" fontId="12" fillId="0" borderId="0" xfId="1" applyAlignment="1" applyProtection="1">
      <alignment horizontal="justify" vertical="center" wrapText="1"/>
    </xf>
    <xf numFmtId="0" fontId="21" fillId="0" borderId="0" xfId="0" applyFont="1" applyAlignment="1" applyProtection="1">
      <alignment horizontal="left" vertical="top" wrapText="1"/>
    </xf>
    <xf numFmtId="0" fontId="21" fillId="2" borderId="0" xfId="0" applyFont="1" applyFill="1" applyAlignment="1" applyProtection="1">
      <alignment horizontal="center"/>
    </xf>
    <xf numFmtId="0" fontId="21" fillId="2" borderId="38" xfId="0" applyFont="1" applyFill="1" applyBorder="1" applyAlignment="1" applyProtection="1">
      <alignment horizontal="center"/>
    </xf>
    <xf numFmtId="0" fontId="34" fillId="17" borderId="0" xfId="0" applyFont="1" applyFill="1" applyAlignment="1">
      <alignment horizontal="center" vertical="center" wrapText="1"/>
    </xf>
    <xf numFmtId="0" fontId="30" fillId="6" borderId="0" xfId="0" applyFont="1" applyFill="1" applyAlignment="1">
      <alignment horizontal="left" vertical="top" wrapText="1"/>
    </xf>
    <xf numFmtId="0" fontId="22" fillId="6" borderId="0" xfId="0" applyFont="1" applyFill="1" applyAlignment="1">
      <alignment horizontal="left" vertical="top" wrapText="1"/>
    </xf>
    <xf numFmtId="0" fontId="0" fillId="6" borderId="0" xfId="0" applyFill="1" applyAlignment="1">
      <alignment horizontal="left" vertical="center" wrapText="1"/>
    </xf>
    <xf numFmtId="0" fontId="0" fillId="6" borderId="0" xfId="0" applyFill="1" applyAlignment="1">
      <alignment horizontal="left" wrapText="1"/>
    </xf>
    <xf numFmtId="0" fontId="0" fillId="6" borderId="0" xfId="0" applyFill="1" applyAlignment="1">
      <alignment horizontal="left" vertical="top" wrapText="1"/>
    </xf>
    <xf numFmtId="0" fontId="0" fillId="5" borderId="42" xfId="0" applyFill="1" applyBorder="1" applyAlignment="1">
      <alignment horizontal="left" vertical="top" wrapText="1"/>
    </xf>
    <xf numFmtId="0" fontId="0" fillId="5" borderId="0" xfId="0" applyFill="1" applyBorder="1" applyAlignment="1">
      <alignment horizontal="left" vertical="top" wrapText="1"/>
    </xf>
    <xf numFmtId="0" fontId="0" fillId="5" borderId="43" xfId="0" applyFill="1" applyBorder="1" applyAlignment="1">
      <alignment horizontal="left" vertical="top" wrapText="1"/>
    </xf>
    <xf numFmtId="0" fontId="35" fillId="18" borderId="0" xfId="0" applyFont="1" applyFill="1" applyAlignment="1">
      <alignment horizontal="center"/>
    </xf>
    <xf numFmtId="0" fontId="35" fillId="7" borderId="0" xfId="0" applyFont="1" applyFill="1" applyAlignment="1">
      <alignment horizontal="center"/>
    </xf>
    <xf numFmtId="0" fontId="34" fillId="3" borderId="0" xfId="0" applyFont="1" applyFill="1" applyAlignment="1">
      <alignment horizontal="center" vertical="center"/>
    </xf>
    <xf numFmtId="0" fontId="4" fillId="5" borderId="1" xfId="0" applyFont="1" applyFill="1" applyBorder="1" applyAlignment="1">
      <alignment horizontal="center"/>
    </xf>
    <xf numFmtId="0" fontId="12" fillId="5" borderId="1" xfId="1" applyFill="1" applyBorder="1" applyAlignment="1" applyProtection="1">
      <alignment horizontal="center"/>
    </xf>
    <xf numFmtId="0" fontId="36" fillId="3" borderId="0" xfId="0" applyFont="1" applyFill="1" applyAlignment="1">
      <alignment horizontal="left" vertical="center" wrapText="1"/>
    </xf>
    <xf numFmtId="0" fontId="38" fillId="6" borderId="47" xfId="0" applyFont="1" applyFill="1" applyBorder="1" applyAlignment="1">
      <alignment horizontal="left"/>
    </xf>
    <xf numFmtId="0" fontId="0" fillId="0" borderId="0" xfId="0" applyAlignment="1">
      <alignment horizontal="left" vertical="top" wrapText="1"/>
    </xf>
    <xf numFmtId="0" fontId="0" fillId="4" borderId="0" xfId="0" applyFill="1" applyAlignment="1">
      <alignment horizontal="center"/>
    </xf>
    <xf numFmtId="0" fontId="4" fillId="0" borderId="2"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6" borderId="0" xfId="0" applyFont="1" applyFill="1" applyAlignment="1">
      <alignment horizontal="left" vertical="top" wrapText="1"/>
    </xf>
    <xf numFmtId="0" fontId="4" fillId="0" borderId="6" xfId="0" applyFont="1" applyBorder="1" applyAlignment="1" applyProtection="1">
      <alignment horizontal="left" vertical="center" wrapText="1"/>
      <protection locked="0"/>
    </xf>
    <xf numFmtId="0" fontId="4" fillId="0" borderId="7" xfId="0" applyFont="1" applyBorder="1" applyAlignment="1" applyProtection="1">
      <alignment horizontal="left" vertical="center" wrapText="1"/>
      <protection locked="0"/>
    </xf>
    <xf numFmtId="0" fontId="4" fillId="0" borderId="8" xfId="0" applyFont="1" applyBorder="1" applyAlignment="1" applyProtection="1">
      <alignment horizontal="left" vertical="center" wrapText="1"/>
      <protection locked="0"/>
    </xf>
    <xf numFmtId="0" fontId="4" fillId="0" borderId="5"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4" fillId="0" borderId="10"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4" fillId="5" borderId="6" xfId="0" applyFont="1" applyFill="1" applyBorder="1" applyAlignment="1" applyProtection="1">
      <alignment horizontal="left" vertical="center" wrapText="1"/>
      <protection locked="0"/>
    </xf>
    <xf numFmtId="0" fontId="4" fillId="5" borderId="7" xfId="0" applyFont="1" applyFill="1" applyBorder="1" applyAlignment="1" applyProtection="1">
      <alignment horizontal="left" vertical="center" wrapText="1"/>
      <protection locked="0"/>
    </xf>
    <xf numFmtId="0" fontId="4" fillId="5" borderId="8" xfId="0" applyFont="1" applyFill="1" applyBorder="1" applyAlignment="1" applyProtection="1">
      <alignment horizontal="left" vertical="center" wrapText="1"/>
      <protection locked="0"/>
    </xf>
    <xf numFmtId="0" fontId="4" fillId="5" borderId="5"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9" xfId="0" applyFont="1" applyFill="1" applyBorder="1" applyAlignment="1" applyProtection="1">
      <alignment horizontal="left" vertical="center" wrapText="1"/>
      <protection locked="0"/>
    </xf>
    <xf numFmtId="0" fontId="4" fillId="5" borderId="10" xfId="0" applyFont="1" applyFill="1" applyBorder="1" applyAlignment="1" applyProtection="1">
      <alignment horizontal="left" vertical="center" wrapText="1"/>
      <protection locked="0"/>
    </xf>
    <xf numFmtId="0" fontId="4" fillId="5" borderId="11" xfId="0" applyFont="1" applyFill="1" applyBorder="1" applyAlignment="1" applyProtection="1">
      <alignment horizontal="left" vertical="center" wrapText="1"/>
      <protection locked="0"/>
    </xf>
    <xf numFmtId="0" fontId="4" fillId="5" borderId="12" xfId="0" applyFont="1" applyFill="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1" xfId="0" applyFont="1" applyBorder="1" applyAlignment="1" applyProtection="1">
      <alignment horizontal="left" vertical="center"/>
      <protection locked="0"/>
    </xf>
    <xf numFmtId="0" fontId="3" fillId="6" borderId="0" xfId="0" applyFont="1" applyFill="1" applyAlignment="1">
      <alignment horizontal="left"/>
    </xf>
    <xf numFmtId="0" fontId="4" fillId="6" borderId="0" xfId="0" applyFont="1" applyFill="1" applyAlignment="1" applyProtection="1">
      <alignment horizontal="left"/>
      <protection hidden="1"/>
    </xf>
    <xf numFmtId="0" fontId="4" fillId="6" borderId="0" xfId="0" applyFont="1" applyFill="1" applyAlignment="1">
      <alignment horizontal="left" vertical="center" wrapText="1"/>
    </xf>
    <xf numFmtId="0" fontId="3" fillId="6" borderId="0" xfId="0" applyFont="1" applyFill="1" applyAlignment="1">
      <alignment horizontal="left" vertical="center" wrapText="1"/>
    </xf>
    <xf numFmtId="0" fontId="12" fillId="5" borderId="1" xfId="1" applyFill="1" applyBorder="1" applyAlignment="1" applyProtection="1">
      <alignment horizontal="center"/>
      <protection locked="0"/>
    </xf>
    <xf numFmtId="0" fontId="4" fillId="5" borderId="1" xfId="0" applyFont="1" applyFill="1" applyBorder="1" applyAlignment="1" applyProtection="1">
      <alignment horizontal="center"/>
      <protection locked="0"/>
    </xf>
    <xf numFmtId="0" fontId="3" fillId="7" borderId="6" xfId="0" applyFont="1" applyFill="1" applyBorder="1" applyAlignment="1">
      <alignment horizontal="center" wrapText="1"/>
    </xf>
    <xf numFmtId="0" fontId="3" fillId="7" borderId="7" xfId="0" applyFont="1" applyFill="1" applyBorder="1" applyAlignment="1">
      <alignment horizontal="center" wrapText="1"/>
    </xf>
    <xf numFmtId="0" fontId="7" fillId="16" borderId="2" xfId="0" applyFont="1" applyFill="1" applyBorder="1" applyAlignment="1" applyProtection="1">
      <alignment horizontal="center" vertical="center"/>
      <protection locked="0"/>
    </xf>
    <xf numFmtId="0" fontId="7" fillId="16" borderId="4" xfId="0" applyFont="1" applyFill="1" applyBorder="1" applyAlignment="1" applyProtection="1">
      <alignment horizontal="center" vertical="center"/>
      <protection locked="0"/>
    </xf>
    <xf numFmtId="0" fontId="20" fillId="13" borderId="2" xfId="0" applyFont="1" applyFill="1" applyBorder="1" applyAlignment="1" applyProtection="1">
      <alignment horizontal="center"/>
      <protection locked="0"/>
    </xf>
    <xf numFmtId="0" fontId="20" fillId="13" borderId="4" xfId="0" applyFont="1" applyFill="1" applyBorder="1" applyAlignment="1" applyProtection="1">
      <alignment horizontal="center"/>
      <protection locked="0"/>
    </xf>
    <xf numFmtId="0" fontId="37" fillId="6" borderId="47" xfId="0" applyFont="1" applyFill="1" applyBorder="1" applyAlignment="1">
      <alignment horizontal="left"/>
    </xf>
    <xf numFmtId="0" fontId="11" fillId="3" borderId="0" xfId="0" applyFont="1" applyFill="1" applyAlignment="1">
      <alignment horizontal="left" wrapText="1"/>
    </xf>
    <xf numFmtId="0" fontId="7" fillId="7" borderId="1" xfId="0" applyFont="1" applyFill="1" applyBorder="1" applyAlignment="1">
      <alignment horizontal="center" vertical="center"/>
    </xf>
    <xf numFmtId="3" fontId="4" fillId="4" borderId="2" xfId="0" applyNumberFormat="1" applyFont="1" applyFill="1" applyBorder="1" applyAlignment="1" applyProtection="1">
      <alignment horizontal="center"/>
      <protection hidden="1"/>
    </xf>
    <xf numFmtId="3" fontId="4" fillId="4" borderId="4" xfId="0" applyNumberFormat="1" applyFont="1" applyFill="1" applyBorder="1" applyAlignment="1" applyProtection="1">
      <alignment horizontal="center"/>
      <protection hidden="1"/>
    </xf>
    <xf numFmtId="0" fontId="4" fillId="0" borderId="1" xfId="0" applyFont="1" applyBorder="1" applyAlignment="1" applyProtection="1">
      <alignment horizontal="left"/>
      <protection locked="0"/>
    </xf>
    <xf numFmtId="0" fontId="4" fillId="0" borderId="1" xfId="0" applyFont="1" applyBorder="1" applyAlignment="1" applyProtection="1">
      <alignment horizontal="center"/>
      <protection locked="0"/>
    </xf>
    <xf numFmtId="0" fontId="3" fillId="6" borderId="0" xfId="0" applyFont="1" applyFill="1" applyAlignment="1" applyProtection="1">
      <alignment horizontal="left"/>
      <protection hidden="1"/>
    </xf>
    <xf numFmtId="0" fontId="4" fillId="0" borderId="2"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4" xfId="0" applyFont="1" applyBorder="1" applyAlignment="1" applyProtection="1">
      <alignment horizontal="center"/>
      <protection locked="0"/>
    </xf>
    <xf numFmtId="0" fontId="36" fillId="3" borderId="0" xfId="0" applyFont="1" applyFill="1" applyAlignment="1" applyProtection="1">
      <alignment horizontal="left" vertical="center" wrapText="1"/>
      <protection hidden="1"/>
    </xf>
    <xf numFmtId="0" fontId="39" fillId="3" borderId="0" xfId="0" applyFont="1" applyFill="1" applyAlignment="1" applyProtection="1">
      <alignment horizontal="left" vertical="center" wrapText="1"/>
      <protection hidden="1"/>
    </xf>
    <xf numFmtId="0" fontId="4" fillId="2" borderId="2" xfId="0" applyFont="1" applyFill="1" applyBorder="1" applyAlignment="1" applyProtection="1">
      <alignment horizontal="center"/>
      <protection hidden="1"/>
    </xf>
    <xf numFmtId="0" fontId="4" fillId="2" borderId="3" xfId="0" applyFont="1" applyFill="1" applyBorder="1" applyAlignment="1" applyProtection="1">
      <alignment horizontal="center"/>
      <protection hidden="1"/>
    </xf>
    <xf numFmtId="0" fontId="4" fillId="2" borderId="4" xfId="0" applyFont="1" applyFill="1" applyBorder="1" applyAlignment="1" applyProtection="1">
      <alignment horizontal="center"/>
      <protection hidden="1"/>
    </xf>
    <xf numFmtId="0" fontId="4" fillId="6" borderId="0" xfId="0" applyFont="1" applyFill="1" applyAlignment="1" applyProtection="1">
      <alignment horizontal="right"/>
      <protection hidden="1"/>
    </xf>
    <xf numFmtId="0" fontId="12" fillId="0" borderId="1" xfId="1" applyBorder="1" applyAlignment="1" applyProtection="1">
      <alignment horizontal="center"/>
      <protection locked="0"/>
    </xf>
    <xf numFmtId="0" fontId="4" fillId="6" borderId="0" xfId="0" applyFont="1" applyFill="1" applyAlignment="1" applyProtection="1">
      <alignment horizontal="center"/>
      <protection hidden="1"/>
    </xf>
    <xf numFmtId="0" fontId="4" fillId="2" borderId="1" xfId="0" applyFont="1" applyFill="1" applyBorder="1" applyAlignment="1" applyProtection="1">
      <alignment horizontal="center" vertical="center" wrapText="1"/>
      <protection hidden="1"/>
    </xf>
    <xf numFmtId="0" fontId="36" fillId="3" borderId="0" xfId="0" applyFont="1" applyFill="1" applyAlignment="1" applyProtection="1">
      <alignment horizontal="left" vertical="center"/>
      <protection hidden="1"/>
    </xf>
    <xf numFmtId="0" fontId="38" fillId="6" borderId="47" xfId="0" applyFont="1" applyFill="1" applyBorder="1" applyAlignment="1" applyProtection="1">
      <alignment horizontal="left"/>
      <protection hidden="1"/>
    </xf>
    <xf numFmtId="0" fontId="36" fillId="3" borderId="0" xfId="0" applyFont="1" applyFill="1" applyAlignment="1" applyProtection="1">
      <alignment horizontal="left" vertical="top" wrapText="1"/>
      <protection hidden="1"/>
    </xf>
    <xf numFmtId="0" fontId="7" fillId="3" borderId="2" xfId="0" applyFont="1" applyFill="1" applyBorder="1" applyAlignment="1" applyProtection="1">
      <alignment horizontal="center" vertical="center" wrapText="1"/>
      <protection hidden="1"/>
    </xf>
    <xf numFmtId="0" fontId="7" fillId="3" borderId="4" xfId="0" applyFont="1" applyFill="1" applyBorder="1" applyAlignment="1" applyProtection="1">
      <alignment horizontal="center" vertical="center" wrapText="1"/>
      <protection hidden="1"/>
    </xf>
    <xf numFmtId="0" fontId="3" fillId="6" borderId="0" xfId="0" applyFont="1" applyFill="1" applyAlignment="1" applyProtection="1">
      <alignment horizontal="center"/>
      <protection hidden="1"/>
    </xf>
    <xf numFmtId="0" fontId="4" fillId="6" borderId="0" xfId="0" applyFont="1" applyFill="1" applyAlignment="1" applyProtection="1">
      <protection hidden="1"/>
    </xf>
    <xf numFmtId="0" fontId="7" fillId="2" borderId="2" xfId="0" applyFont="1" applyFill="1" applyBorder="1" applyAlignment="1" applyProtection="1">
      <alignment horizontal="center" vertical="center" wrapText="1"/>
      <protection hidden="1"/>
    </xf>
    <xf numFmtId="0" fontId="7" fillId="2" borderId="4" xfId="0" applyFont="1" applyFill="1" applyBorder="1" applyAlignment="1" applyProtection="1">
      <alignment horizontal="center" vertical="center" wrapText="1"/>
      <protection hidden="1"/>
    </xf>
    <xf numFmtId="0" fontId="5" fillId="2" borderId="1" xfId="0" applyFont="1" applyFill="1" applyBorder="1" applyAlignment="1" applyProtection="1">
      <alignment horizontal="center" vertical="center" wrapText="1"/>
      <protection hidden="1"/>
    </xf>
    <xf numFmtId="0" fontId="4" fillId="7" borderId="2" xfId="0" applyFont="1" applyFill="1" applyBorder="1" applyAlignment="1" applyProtection="1">
      <alignment horizontal="center"/>
      <protection hidden="1"/>
    </xf>
    <xf numFmtId="0" fontId="4" fillId="7" borderId="4" xfId="0" applyFont="1" applyFill="1" applyBorder="1" applyAlignment="1" applyProtection="1">
      <alignment horizontal="center"/>
      <protection hidden="1"/>
    </xf>
    <xf numFmtId="0" fontId="3" fillId="7" borderId="2" xfId="0" applyFont="1" applyFill="1" applyBorder="1" applyAlignment="1" applyProtection="1">
      <alignment horizontal="center"/>
      <protection hidden="1"/>
    </xf>
    <xf numFmtId="0" fontId="3" fillId="7" borderId="3" xfId="0" applyFont="1" applyFill="1" applyBorder="1" applyAlignment="1" applyProtection="1">
      <alignment horizontal="center"/>
      <protection hidden="1"/>
    </xf>
    <xf numFmtId="0" fontId="3" fillId="7" borderId="4" xfId="0" applyFont="1" applyFill="1" applyBorder="1" applyAlignment="1" applyProtection="1">
      <alignment horizontal="center"/>
      <protection hidden="1"/>
    </xf>
    <xf numFmtId="0" fontId="4" fillId="7" borderId="6" xfId="0" applyFont="1" applyFill="1" applyBorder="1" applyAlignment="1" applyProtection="1">
      <alignment horizontal="center" vertical="center" wrapText="1"/>
      <protection hidden="1"/>
    </xf>
    <xf numFmtId="0" fontId="4" fillId="7" borderId="8" xfId="0" applyFont="1" applyFill="1" applyBorder="1" applyAlignment="1" applyProtection="1">
      <alignment horizontal="center" vertical="center" wrapText="1"/>
      <protection hidden="1"/>
    </xf>
    <xf numFmtId="0" fontId="4" fillId="7" borderId="5" xfId="0" applyFont="1" applyFill="1" applyBorder="1" applyAlignment="1" applyProtection="1">
      <alignment horizontal="center" vertical="center" wrapText="1"/>
      <protection hidden="1"/>
    </xf>
    <xf numFmtId="0" fontId="4" fillId="7" borderId="9" xfId="0" applyFont="1" applyFill="1" applyBorder="1" applyAlignment="1" applyProtection="1">
      <alignment horizontal="center" vertical="center" wrapText="1"/>
      <protection hidden="1"/>
    </xf>
    <xf numFmtId="0" fontId="4" fillId="7" borderId="10" xfId="0" applyFont="1" applyFill="1" applyBorder="1" applyAlignment="1" applyProtection="1">
      <alignment horizontal="center" vertical="center" wrapText="1"/>
      <protection hidden="1"/>
    </xf>
    <xf numFmtId="0" fontId="4" fillId="7" borderId="12" xfId="0" applyFont="1" applyFill="1" applyBorder="1" applyAlignment="1" applyProtection="1">
      <alignment horizontal="center" vertical="center" wrapText="1"/>
      <protection hidden="1"/>
    </xf>
    <xf numFmtId="0" fontId="4" fillId="7" borderId="6" xfId="0"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0" fontId="4" fillId="7" borderId="5" xfId="0" applyFont="1" applyFill="1" applyBorder="1" applyAlignment="1" applyProtection="1">
      <alignment horizontal="center" vertical="center"/>
      <protection hidden="1"/>
    </xf>
    <xf numFmtId="0" fontId="4" fillId="7" borderId="9" xfId="0" applyFont="1" applyFill="1" applyBorder="1" applyAlignment="1" applyProtection="1">
      <alignment horizontal="center" vertical="center"/>
      <protection hidden="1"/>
    </xf>
    <xf numFmtId="0" fontId="4" fillId="7" borderId="10" xfId="0" applyFont="1" applyFill="1" applyBorder="1" applyAlignment="1" applyProtection="1">
      <alignment horizontal="center" vertical="center"/>
      <protection hidden="1"/>
    </xf>
    <xf numFmtId="0" fontId="4" fillId="7" borderId="12" xfId="0" applyFont="1" applyFill="1" applyBorder="1" applyAlignment="1" applyProtection="1">
      <alignment horizontal="center" vertical="center"/>
      <protection hidden="1"/>
    </xf>
    <xf numFmtId="0" fontId="38" fillId="6" borderId="47" xfId="0" applyFont="1" applyFill="1" applyBorder="1" applyAlignment="1" applyProtection="1">
      <alignment horizontal="center"/>
      <protection hidden="1"/>
    </xf>
    <xf numFmtId="0" fontId="36" fillId="3" borderId="0" xfId="0" applyFont="1" applyFill="1" applyAlignment="1" applyProtection="1">
      <alignment horizontal="left" wrapText="1"/>
      <protection hidden="1"/>
    </xf>
    <xf numFmtId="0" fontId="3" fillId="7" borderId="1" xfId="0" applyFont="1" applyFill="1" applyBorder="1" applyAlignment="1" applyProtection="1">
      <alignment horizontal="center" wrapText="1"/>
      <protection hidden="1"/>
    </xf>
    <xf numFmtId="0" fontId="3" fillId="7" borderId="1" xfId="0" applyFont="1" applyFill="1" applyBorder="1" applyAlignment="1" applyProtection="1">
      <alignment horizontal="center"/>
      <protection hidden="1"/>
    </xf>
    <xf numFmtId="0" fontId="11" fillId="3" borderId="0" xfId="0" applyFont="1" applyFill="1" applyAlignment="1" applyProtection="1">
      <alignment horizontal="left"/>
      <protection hidden="1"/>
    </xf>
    <xf numFmtId="0" fontId="28" fillId="3" borderId="0" xfId="0" applyFont="1" applyFill="1" applyAlignment="1" applyProtection="1">
      <alignment horizontal="left"/>
      <protection hidden="1"/>
    </xf>
    <xf numFmtId="0" fontId="38" fillId="6" borderId="47" xfId="0" applyFont="1" applyFill="1" applyBorder="1" applyAlignment="1" applyProtection="1">
      <alignment horizontal="left" vertical="center"/>
      <protection hidden="1"/>
    </xf>
    <xf numFmtId="0" fontId="4" fillId="0" borderId="1" xfId="0" applyNumberFormat="1" applyFont="1" applyBorder="1" applyAlignment="1" applyProtection="1">
      <alignment horizontal="left"/>
      <protection locked="0"/>
    </xf>
    <xf numFmtId="0" fontId="4" fillId="4" borderId="1" xfId="0" applyFont="1" applyFill="1" applyBorder="1" applyAlignment="1" applyProtection="1">
      <alignment horizontal="left"/>
      <protection hidden="1"/>
    </xf>
    <xf numFmtId="0" fontId="4" fillId="2" borderId="2" xfId="0"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 vertical="center" wrapText="1"/>
      <protection hidden="1"/>
    </xf>
    <xf numFmtId="0" fontId="4" fillId="6" borderId="0" xfId="0" applyFont="1" applyFill="1" applyAlignment="1" applyProtection="1">
      <alignment horizontal="left" wrapText="1"/>
      <protection hidden="1"/>
    </xf>
    <xf numFmtId="0" fontId="4" fillId="0" borderId="2" xfId="0" applyFont="1" applyBorder="1" applyAlignment="1" applyProtection="1">
      <alignment horizontal="left"/>
      <protection locked="0"/>
    </xf>
    <xf numFmtId="0" fontId="4" fillId="0" borderId="4" xfId="0" applyFont="1" applyBorder="1" applyAlignment="1" applyProtection="1">
      <alignment horizontal="left"/>
      <protection locked="0"/>
    </xf>
    <xf numFmtId="0" fontId="4" fillId="2" borderId="14" xfId="0" applyFont="1" applyFill="1" applyBorder="1" applyAlignment="1" applyProtection="1">
      <alignment horizontal="center" vertical="center" wrapText="1"/>
      <protection hidden="1"/>
    </xf>
    <xf numFmtId="0" fontId="4" fillId="2" borderId="15" xfId="0" applyFont="1" applyFill="1" applyBorder="1" applyAlignment="1" applyProtection="1">
      <alignment horizontal="center" vertical="center" wrapText="1"/>
      <protection hidden="1"/>
    </xf>
    <xf numFmtId="0" fontId="4" fillId="0" borderId="23" xfId="0" applyFont="1" applyBorder="1" applyAlignment="1" applyProtection="1">
      <alignment horizontal="center"/>
      <protection hidden="1"/>
    </xf>
    <xf numFmtId="0" fontId="4" fillId="10" borderId="0" xfId="0" applyFont="1" applyFill="1" applyAlignment="1" applyProtection="1">
      <alignment horizontal="center"/>
      <protection hidden="1"/>
    </xf>
    <xf numFmtId="0" fontId="4" fillId="10" borderId="0" xfId="0" applyFont="1" applyFill="1" applyAlignment="1" applyProtection="1">
      <alignment horizontal="center" wrapText="1"/>
      <protection hidden="1"/>
    </xf>
    <xf numFmtId="0" fontId="3" fillId="11" borderId="13" xfId="0" applyFont="1" applyFill="1" applyBorder="1" applyAlignment="1" applyProtection="1">
      <alignment horizontal="center"/>
      <protection hidden="1"/>
    </xf>
    <xf numFmtId="0" fontId="4" fillId="2" borderId="6" xfId="0" applyFont="1" applyFill="1" applyBorder="1" applyAlignment="1" applyProtection="1">
      <alignment horizontal="center" vertical="center" wrapText="1"/>
      <protection hidden="1"/>
    </xf>
    <xf numFmtId="0" fontId="4" fillId="2" borderId="8" xfId="0" applyFont="1" applyFill="1" applyBorder="1" applyAlignment="1" applyProtection="1">
      <alignment horizontal="center" vertical="center" wrapText="1"/>
      <protection hidden="1"/>
    </xf>
    <xf numFmtId="0" fontId="4" fillId="2" borderId="10" xfId="0" applyFont="1" applyFill="1" applyBorder="1" applyAlignment="1" applyProtection="1">
      <alignment horizontal="center" vertical="center" wrapText="1"/>
      <protection hidden="1"/>
    </xf>
    <xf numFmtId="0" fontId="4" fillId="2" borderId="12" xfId="0" applyFont="1" applyFill="1" applyBorder="1" applyAlignment="1" applyProtection="1">
      <alignment horizontal="center" vertical="center" wrapText="1"/>
      <protection hidden="1"/>
    </xf>
    <xf numFmtId="0" fontId="5" fillId="0" borderId="13" xfId="0" applyFont="1" applyBorder="1" applyAlignment="1" applyProtection="1">
      <alignment horizontal="center"/>
      <protection hidden="1"/>
    </xf>
    <xf numFmtId="0" fontId="8" fillId="8" borderId="13" xfId="0" applyFont="1" applyFill="1" applyBorder="1" applyAlignment="1" applyProtection="1">
      <alignment horizontal="center"/>
      <protection hidden="1"/>
    </xf>
    <xf numFmtId="0" fontId="10" fillId="4" borderId="14" xfId="0" applyFont="1" applyFill="1" applyBorder="1" applyAlignment="1" applyProtection="1">
      <alignment horizontal="center" vertical="center" textRotation="90"/>
      <protection hidden="1"/>
    </xf>
    <xf numFmtId="0" fontId="10" fillId="4" borderId="15" xfId="0" applyFont="1" applyFill="1" applyBorder="1" applyAlignment="1" applyProtection="1">
      <alignment horizontal="center" vertical="center" textRotation="90"/>
      <protection hidden="1"/>
    </xf>
    <xf numFmtId="0" fontId="18" fillId="0" borderId="13" xfId="0" applyFont="1" applyBorder="1" applyAlignment="1" applyProtection="1">
      <alignment horizontal="center" vertical="center"/>
      <protection hidden="1"/>
    </xf>
    <xf numFmtId="0" fontId="18" fillId="10" borderId="16" xfId="0" applyFont="1" applyFill="1" applyBorder="1" applyAlignment="1" applyProtection="1">
      <alignment horizontal="center" vertical="center"/>
      <protection hidden="1"/>
    </xf>
    <xf numFmtId="0" fontId="18" fillId="10" borderId="18" xfId="0" applyFont="1" applyFill="1" applyBorder="1" applyAlignment="1" applyProtection="1">
      <alignment horizontal="center" vertical="center"/>
      <protection hidden="1"/>
    </xf>
    <xf numFmtId="0" fontId="18" fillId="10" borderId="17" xfId="0" applyFont="1" applyFill="1" applyBorder="1" applyAlignment="1" applyProtection="1">
      <alignment horizontal="center" vertical="center"/>
      <protection hidden="1"/>
    </xf>
    <xf numFmtId="0" fontId="18" fillId="0" borderId="26" xfId="0" applyFont="1" applyBorder="1" applyAlignment="1" applyProtection="1">
      <alignment horizontal="center" vertical="center"/>
      <protection hidden="1"/>
    </xf>
    <xf numFmtId="0" fontId="18" fillId="0" borderId="27" xfId="0" applyFont="1" applyBorder="1" applyAlignment="1" applyProtection="1">
      <alignment horizontal="center" vertical="center"/>
      <protection hidden="1"/>
    </xf>
    <xf numFmtId="0" fontId="18" fillId="0" borderId="28" xfId="0" applyFont="1" applyBorder="1" applyAlignment="1" applyProtection="1">
      <alignment horizontal="center" vertical="center"/>
      <protection hidden="1"/>
    </xf>
    <xf numFmtId="0" fontId="17" fillId="8" borderId="25" xfId="0" applyFont="1" applyFill="1" applyBorder="1" applyAlignment="1" applyProtection="1">
      <alignment horizontal="center" vertical="center"/>
      <protection hidden="1"/>
    </xf>
    <xf numFmtId="0" fontId="17" fillId="8" borderId="21" xfId="0" applyFont="1" applyFill="1" applyBorder="1" applyAlignment="1" applyProtection="1">
      <alignment horizontal="center" vertical="center"/>
      <protection hidden="1"/>
    </xf>
    <xf numFmtId="0" fontId="15" fillId="11" borderId="25" xfId="0" applyFont="1" applyFill="1" applyBorder="1" applyAlignment="1" applyProtection="1">
      <alignment horizontal="center" vertical="center"/>
      <protection hidden="1"/>
    </xf>
    <xf numFmtId="0" fontId="15" fillId="11" borderId="21" xfId="0" applyFont="1" applyFill="1" applyBorder="1" applyAlignment="1" applyProtection="1">
      <alignment horizontal="center" vertical="center"/>
      <protection hidden="1"/>
    </xf>
    <xf numFmtId="0" fontId="15" fillId="11" borderId="22" xfId="0" applyFont="1" applyFill="1" applyBorder="1" applyAlignment="1" applyProtection="1">
      <alignment horizontal="center" vertical="center"/>
      <protection hidden="1"/>
    </xf>
    <xf numFmtId="0" fontId="16" fillId="0" borderId="25" xfId="0" applyFont="1" applyBorder="1" applyAlignment="1" applyProtection="1">
      <alignment horizontal="center" vertical="center"/>
      <protection hidden="1"/>
    </xf>
    <xf numFmtId="0" fontId="16" fillId="0" borderId="21" xfId="0" applyFont="1" applyBorder="1" applyAlignment="1" applyProtection="1">
      <alignment horizontal="center" vertical="center"/>
      <protection hidden="1"/>
    </xf>
    <xf numFmtId="0" fontId="4" fillId="4" borderId="1" xfId="0" applyFont="1" applyFill="1" applyBorder="1" applyAlignment="1" applyProtection="1">
      <alignment horizontal="center" vertical="center"/>
      <protection hidden="1"/>
    </xf>
    <xf numFmtId="0" fontId="4" fillId="4" borderId="1" xfId="0" applyFont="1" applyFill="1" applyBorder="1" applyAlignment="1" applyProtection="1">
      <alignment horizontal="center"/>
      <protection hidden="1"/>
    </xf>
    <xf numFmtId="44" fontId="4" fillId="0" borderId="2" xfId="0" applyNumberFormat="1" applyFont="1" applyBorder="1" applyAlignment="1" applyProtection="1">
      <alignment horizontal="center"/>
      <protection locked="0"/>
    </xf>
    <xf numFmtId="44" fontId="4" fillId="0" borderId="4" xfId="0" applyNumberFormat="1" applyFont="1" applyBorder="1" applyAlignment="1" applyProtection="1">
      <alignment horizontal="center"/>
      <protection locked="0"/>
    </xf>
    <xf numFmtId="44" fontId="4" fillId="0" borderId="1" xfId="0" applyNumberFormat="1" applyFont="1" applyBorder="1" applyAlignment="1" applyProtection="1">
      <alignment horizontal="center"/>
      <protection locked="0"/>
    </xf>
    <xf numFmtId="0" fontId="4" fillId="2" borderId="1" xfId="0" applyFont="1" applyFill="1" applyBorder="1" applyAlignment="1" applyProtection="1">
      <alignment horizontal="center"/>
      <protection hidden="1"/>
    </xf>
    <xf numFmtId="44" fontId="4" fillId="2" borderId="1" xfId="0" applyNumberFormat="1" applyFont="1" applyFill="1" applyBorder="1" applyAlignment="1" applyProtection="1">
      <alignment horizontal="center"/>
      <protection hidden="1"/>
    </xf>
    <xf numFmtId="0" fontId="4" fillId="2" borderId="1" xfId="0" applyFont="1" applyFill="1" applyBorder="1" applyAlignment="1" applyProtection="1">
      <alignment horizontal="center" wrapText="1"/>
      <protection hidden="1"/>
    </xf>
    <xf numFmtId="0" fontId="3" fillId="4" borderId="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wrapText="1"/>
      <protection hidden="1"/>
    </xf>
    <xf numFmtId="0" fontId="4" fillId="0" borderId="1" xfId="0" applyFont="1" applyBorder="1" applyAlignment="1" applyProtection="1">
      <alignment horizontal="center" vertical="center"/>
      <protection locked="0"/>
    </xf>
    <xf numFmtId="0" fontId="3" fillId="4" borderId="1" xfId="0" applyFont="1" applyFill="1" applyBorder="1" applyAlignment="1" applyProtection="1">
      <alignment horizontal="center" vertical="center"/>
      <protection hidden="1"/>
    </xf>
    <xf numFmtId="44" fontId="4" fillId="0" borderId="14" xfId="0" applyNumberFormat="1" applyFont="1" applyBorder="1" applyAlignment="1" applyProtection="1">
      <alignment horizontal="left" vertical="center"/>
      <protection locked="0"/>
    </xf>
    <xf numFmtId="44" fontId="4" fillId="0" borderId="15" xfId="0" applyNumberFormat="1" applyFont="1" applyBorder="1" applyAlignment="1" applyProtection="1">
      <alignment horizontal="left" vertical="center"/>
      <protection locked="0"/>
    </xf>
    <xf numFmtId="0" fontId="6" fillId="12" borderId="19" xfId="0" applyFont="1" applyFill="1" applyBorder="1" applyAlignment="1" applyProtection="1">
      <alignment horizontal="left" vertical="center" wrapText="1"/>
      <protection hidden="1"/>
    </xf>
    <xf numFmtId="0" fontId="6" fillId="12" borderId="0" xfId="0" applyFont="1" applyFill="1" applyBorder="1" applyAlignment="1" applyProtection="1">
      <alignment horizontal="left" vertical="center" wrapText="1"/>
      <protection hidden="1"/>
    </xf>
    <xf numFmtId="0" fontId="7" fillId="7" borderId="17" xfId="0" applyFont="1" applyFill="1" applyBorder="1" applyAlignment="1" applyProtection="1">
      <alignment horizontal="center" vertical="center" wrapText="1"/>
      <protection hidden="1"/>
    </xf>
    <xf numFmtId="0" fontId="6" fillId="2" borderId="13" xfId="0" applyFont="1" applyFill="1" applyBorder="1" applyAlignment="1" applyProtection="1">
      <alignment horizontal="center" vertical="center" wrapText="1"/>
      <protection hidden="1"/>
    </xf>
    <xf numFmtId="0" fontId="6" fillId="2" borderId="16" xfId="0" applyFont="1" applyFill="1" applyBorder="1" applyAlignment="1" applyProtection="1">
      <alignment horizontal="left" vertical="center" wrapText="1"/>
      <protection hidden="1"/>
    </xf>
    <xf numFmtId="0" fontId="6" fillId="7" borderId="16" xfId="0" applyFont="1" applyFill="1" applyBorder="1" applyAlignment="1" applyProtection="1">
      <alignment horizontal="left" vertical="center" wrapText="1"/>
      <protection hidden="1"/>
    </xf>
    <xf numFmtId="0" fontId="6" fillId="7" borderId="18" xfId="0" applyFont="1" applyFill="1" applyBorder="1" applyAlignment="1" applyProtection="1">
      <alignment horizontal="left" vertical="center" wrapText="1"/>
      <protection hidden="1"/>
    </xf>
    <xf numFmtId="0" fontId="6" fillId="12" borderId="16" xfId="0" applyFont="1" applyFill="1" applyBorder="1" applyAlignment="1" applyProtection="1">
      <alignment horizontal="left" vertical="center" wrapText="1"/>
      <protection hidden="1"/>
    </xf>
    <xf numFmtId="0" fontId="6" fillId="12" borderId="20" xfId="0" applyFont="1" applyFill="1" applyBorder="1" applyAlignment="1" applyProtection="1">
      <alignment horizontal="left" vertical="center" wrapText="1"/>
      <protection hidden="1"/>
    </xf>
    <xf numFmtId="0" fontId="6" fillId="4" borderId="18" xfId="0" applyFont="1" applyFill="1" applyBorder="1" applyAlignment="1" applyProtection="1">
      <alignment horizontal="left" vertical="center" wrapText="1"/>
      <protection hidden="1"/>
    </xf>
    <xf numFmtId="0" fontId="6" fillId="4" borderId="19" xfId="0" applyFont="1" applyFill="1" applyBorder="1" applyAlignment="1" applyProtection="1">
      <alignment horizontal="left" vertical="center" wrapText="1"/>
      <protection hidden="1"/>
    </xf>
    <xf numFmtId="0" fontId="4" fillId="6" borderId="0" xfId="0" applyFont="1" applyFill="1" applyAlignment="1" applyProtection="1">
      <alignment horizontal="left" vertical="center" wrapText="1"/>
      <protection hidden="1"/>
    </xf>
    <xf numFmtId="0" fontId="6" fillId="12" borderId="18" xfId="0" applyFont="1" applyFill="1" applyBorder="1" applyAlignment="1" applyProtection="1">
      <alignment horizontal="left" vertical="center" wrapText="1"/>
      <protection hidden="1"/>
    </xf>
    <xf numFmtId="0" fontId="6" fillId="4" borderId="0" xfId="0" applyFont="1" applyFill="1" applyBorder="1" applyAlignment="1" applyProtection="1">
      <alignment horizontal="left" vertical="center" wrapText="1"/>
      <protection hidden="1"/>
    </xf>
    <xf numFmtId="0" fontId="3" fillId="2" borderId="1" xfId="0" applyFont="1" applyFill="1" applyBorder="1" applyAlignment="1" applyProtection="1">
      <alignment horizontal="center" vertical="center"/>
      <protection hidden="1"/>
    </xf>
    <xf numFmtId="0" fontId="3" fillId="2" borderId="1" xfId="0" applyFont="1" applyFill="1" applyBorder="1" applyAlignment="1" applyProtection="1">
      <alignment horizontal="center" vertical="center" wrapText="1"/>
      <protection hidden="1"/>
    </xf>
    <xf numFmtId="0" fontId="4" fillId="4" borderId="3" xfId="0" applyFont="1" applyFill="1" applyBorder="1" applyAlignment="1" applyProtection="1">
      <alignment horizontal="center"/>
      <protection hidden="1"/>
    </xf>
    <xf numFmtId="44" fontId="3" fillId="2" borderId="1" xfId="0" applyNumberFormat="1" applyFont="1" applyFill="1" applyBorder="1" applyAlignment="1" applyProtection="1">
      <alignment horizontal="center" vertical="center" wrapText="1"/>
      <protection hidden="1"/>
    </xf>
    <xf numFmtId="0" fontId="11" fillId="3" borderId="0" xfId="0" applyFont="1" applyFill="1" applyAlignment="1" applyProtection="1">
      <alignment horizontal="left" vertical="center" wrapText="1"/>
      <protection hidden="1"/>
    </xf>
    <xf numFmtId="0" fontId="4" fillId="0" borderId="1" xfId="0" applyFont="1" applyBorder="1" applyAlignment="1" applyProtection="1">
      <alignment horizontal="center" vertical="center" wrapText="1"/>
      <protection hidden="1"/>
    </xf>
    <xf numFmtId="0" fontId="4" fillId="7" borderId="1" xfId="0" applyFont="1" applyFill="1" applyBorder="1" applyAlignment="1" applyProtection="1">
      <alignment horizontal="center"/>
      <protection hidden="1"/>
    </xf>
    <xf numFmtId="0" fontId="4" fillId="7" borderId="1" xfId="0" applyFont="1" applyFill="1" applyBorder="1" applyAlignment="1" applyProtection="1">
      <alignment horizontal="center" vertical="center" wrapText="1"/>
      <protection hidden="1"/>
    </xf>
    <xf numFmtId="0" fontId="4" fillId="0" borderId="1" xfId="0" applyFont="1" applyBorder="1" applyAlignment="1" applyProtection="1">
      <alignment horizontal="center" wrapText="1"/>
      <protection locked="0"/>
    </xf>
    <xf numFmtId="0" fontId="3" fillId="7" borderId="1" xfId="0" applyFont="1" applyFill="1" applyBorder="1" applyAlignment="1" applyProtection="1">
      <alignment horizontal="center" vertical="center"/>
      <protection hidden="1"/>
    </xf>
    <xf numFmtId="9" fontId="4" fillId="4" borderId="1" xfId="0" applyNumberFormat="1" applyFont="1" applyFill="1" applyBorder="1" applyAlignment="1" applyProtection="1">
      <alignment horizontal="center" vertical="center"/>
      <protection hidden="1"/>
    </xf>
    <xf numFmtId="0" fontId="4" fillId="4" borderId="1" xfId="0" applyFont="1" applyFill="1" applyBorder="1" applyAlignment="1" applyProtection="1">
      <alignment horizontal="left" vertical="center" wrapText="1"/>
      <protection hidden="1"/>
    </xf>
    <xf numFmtId="0" fontId="4" fillId="4" borderId="1" xfId="0" applyFont="1" applyFill="1" applyBorder="1" applyAlignment="1" applyProtection="1">
      <alignment horizontal="left" vertical="center"/>
      <protection hidden="1"/>
    </xf>
    <xf numFmtId="44" fontId="4" fillId="7" borderId="1" xfId="0" applyNumberFormat="1" applyFont="1" applyFill="1" applyBorder="1" applyAlignment="1" applyProtection="1">
      <alignment horizontal="center"/>
      <protection hidden="1"/>
    </xf>
    <xf numFmtId="0" fontId="3" fillId="7" borderId="1" xfId="0" applyFont="1" applyFill="1" applyBorder="1" applyAlignment="1" applyProtection="1">
      <alignment horizontal="center" vertical="center" wrapText="1"/>
      <protection hidden="1"/>
    </xf>
    <xf numFmtId="0" fontId="4" fillId="0" borderId="1" xfId="0" applyFont="1" applyFill="1" applyBorder="1" applyAlignment="1" applyProtection="1">
      <alignment horizontal="center"/>
      <protection locked="0"/>
    </xf>
    <xf numFmtId="0" fontId="4" fillId="7" borderId="1" xfId="0" applyFont="1" applyFill="1" applyBorder="1" applyAlignment="1" applyProtection="1">
      <alignment horizontal="left"/>
      <protection hidden="1"/>
    </xf>
    <xf numFmtId="0" fontId="4" fillId="6" borderId="0" xfId="0" applyFont="1" applyFill="1" applyBorder="1" applyAlignment="1" applyProtection="1">
      <alignment horizontal="left"/>
      <protection hidden="1"/>
    </xf>
    <xf numFmtId="0" fontId="4" fillId="6" borderId="0" xfId="0" applyFont="1" applyFill="1" applyBorder="1" applyAlignment="1" applyProtection="1">
      <alignment horizontal="center"/>
      <protection hidden="1"/>
    </xf>
    <xf numFmtId="44" fontId="4" fillId="6" borderId="0" xfId="0" applyNumberFormat="1" applyFont="1" applyFill="1" applyBorder="1" applyAlignment="1" applyProtection="1">
      <alignment horizontal="center"/>
      <protection hidden="1"/>
    </xf>
    <xf numFmtId="0" fontId="4" fillId="5" borderId="1" xfId="0" applyFont="1" applyFill="1" applyBorder="1" applyAlignment="1" applyProtection="1">
      <alignment horizontal="center" vertical="center"/>
      <protection hidden="1"/>
    </xf>
    <xf numFmtId="168" fontId="4" fillId="5" borderId="1" xfId="2" applyNumberFormat="1" applyFont="1" applyFill="1" applyBorder="1" applyAlignment="1" applyProtection="1">
      <alignment horizontal="center" vertical="center"/>
      <protection hidden="1"/>
    </xf>
    <xf numFmtId="0" fontId="4" fillId="4" borderId="1" xfId="0" applyFont="1" applyFill="1" applyBorder="1" applyAlignment="1" applyProtection="1">
      <alignment vertical="top" wrapText="1"/>
      <protection hidden="1"/>
    </xf>
    <xf numFmtId="0" fontId="11" fillId="3" borderId="0" xfId="0" applyNumberFormat="1" applyFont="1" applyFill="1" applyAlignment="1" applyProtection="1">
      <alignment horizontal="left" vertical="center" wrapText="1"/>
      <protection hidden="1"/>
    </xf>
    <xf numFmtId="0" fontId="4" fillId="5" borderId="2" xfId="0" applyFont="1" applyFill="1" applyBorder="1" applyAlignment="1" applyProtection="1">
      <alignment horizontal="center"/>
      <protection hidden="1"/>
    </xf>
    <xf numFmtId="0" fontId="4" fillId="5" borderId="3" xfId="0" applyFont="1" applyFill="1" applyBorder="1" applyAlignment="1" applyProtection="1">
      <alignment horizontal="center"/>
      <protection hidden="1"/>
    </xf>
    <xf numFmtId="0" fontId="4" fillId="5" borderId="4" xfId="0" applyFont="1" applyFill="1" applyBorder="1" applyAlignment="1" applyProtection="1">
      <alignment horizontal="center"/>
      <protection hidden="1"/>
    </xf>
    <xf numFmtId="0" fontId="4" fillId="5" borderId="2" xfId="0" applyFont="1" applyFill="1" applyBorder="1" applyAlignment="1" applyProtection="1">
      <alignment horizontal="left" vertical="center"/>
      <protection hidden="1"/>
    </xf>
    <xf numFmtId="0" fontId="4" fillId="5" borderId="3" xfId="0" applyFont="1" applyFill="1" applyBorder="1" applyAlignment="1" applyProtection="1">
      <alignment horizontal="left" vertical="center"/>
      <protection hidden="1"/>
    </xf>
    <xf numFmtId="0" fontId="4" fillId="5" borderId="4" xfId="0" applyFont="1" applyFill="1" applyBorder="1" applyAlignment="1" applyProtection="1">
      <alignment horizontal="left" vertical="center"/>
      <protection hidden="1"/>
    </xf>
    <xf numFmtId="0" fontId="4" fillId="5" borderId="1" xfId="0" applyFont="1" applyFill="1" applyBorder="1" applyAlignment="1" applyProtection="1">
      <alignment horizontal="center"/>
      <protection hidden="1"/>
    </xf>
    <xf numFmtId="0" fontId="4" fillId="5" borderId="30" xfId="0" applyFont="1" applyFill="1" applyBorder="1" applyAlignment="1" applyProtection="1">
      <alignment horizontal="center" vertical="center"/>
      <protection hidden="1"/>
    </xf>
    <xf numFmtId="0" fontId="4" fillId="5" borderId="0" xfId="0" applyFont="1" applyFill="1" applyBorder="1" applyAlignment="1" applyProtection="1">
      <alignment horizontal="center" vertical="center"/>
      <protection hidden="1"/>
    </xf>
    <xf numFmtId="0" fontId="4" fillId="5" borderId="29" xfId="0" applyFont="1" applyFill="1" applyBorder="1" applyAlignment="1" applyProtection="1">
      <alignment horizontal="center" vertical="center"/>
      <protection hidden="1"/>
    </xf>
    <xf numFmtId="0" fontId="4" fillId="6" borderId="0" xfId="0" applyFont="1" applyFill="1" applyAlignment="1" applyProtection="1">
      <alignment horizontal="left" vertical="top" wrapText="1"/>
      <protection hidden="1"/>
    </xf>
    <xf numFmtId="0" fontId="4" fillId="5" borderId="19" xfId="0" applyFont="1" applyFill="1" applyBorder="1" applyAlignment="1" applyProtection="1">
      <alignment horizontal="center" wrapText="1"/>
      <protection hidden="1"/>
    </xf>
    <xf numFmtId="0" fontId="4" fillId="5" borderId="0" xfId="0" applyFont="1" applyFill="1" applyBorder="1" applyAlignment="1" applyProtection="1">
      <alignment horizontal="center" wrapText="1"/>
      <protection hidden="1"/>
    </xf>
    <xf numFmtId="0" fontId="4" fillId="5" borderId="32" xfId="0" applyFont="1" applyFill="1" applyBorder="1" applyAlignment="1" applyProtection="1">
      <alignment horizontal="center" wrapText="1"/>
      <protection hidden="1"/>
    </xf>
    <xf numFmtId="0" fontId="4" fillId="5" borderId="19" xfId="0" applyFont="1" applyFill="1" applyBorder="1" applyAlignment="1" applyProtection="1">
      <alignment horizontal="center"/>
      <protection hidden="1"/>
    </xf>
    <xf numFmtId="0" fontId="4" fillId="5" borderId="0" xfId="0" applyFont="1" applyFill="1" applyBorder="1" applyAlignment="1" applyProtection="1">
      <alignment horizontal="center"/>
      <protection hidden="1"/>
    </xf>
    <xf numFmtId="0" fontId="4" fillId="5" borderId="32" xfId="0" applyFont="1" applyFill="1" applyBorder="1" applyAlignment="1" applyProtection="1">
      <alignment horizontal="center"/>
      <protection hidden="1"/>
    </xf>
    <xf numFmtId="0" fontId="19" fillId="2" borderId="25" xfId="0" applyFont="1" applyFill="1" applyBorder="1" applyAlignment="1" applyProtection="1">
      <alignment horizontal="left"/>
      <protection hidden="1"/>
    </xf>
    <xf numFmtId="0" fontId="19" fillId="2" borderId="22" xfId="0" applyFont="1" applyFill="1" applyBorder="1" applyAlignment="1" applyProtection="1">
      <alignment horizontal="left"/>
      <protection hidden="1"/>
    </xf>
    <xf numFmtId="0" fontId="19" fillId="2" borderId="21" xfId="0" applyFont="1" applyFill="1" applyBorder="1" applyAlignment="1" applyProtection="1">
      <alignment horizontal="left"/>
      <protection hidden="1"/>
    </xf>
    <xf numFmtId="0" fontId="4" fillId="3" borderId="1" xfId="0" applyFont="1" applyFill="1" applyBorder="1" applyAlignment="1" applyProtection="1">
      <alignment horizontal="center"/>
      <protection hidden="1"/>
    </xf>
    <xf numFmtId="44" fontId="4" fillId="4" borderId="1" xfId="0" applyNumberFormat="1" applyFont="1" applyFill="1" applyBorder="1" applyAlignment="1" applyProtection="1">
      <alignment horizontal="center"/>
      <protection hidden="1"/>
    </xf>
  </cellXfs>
  <cellStyles count="4">
    <cellStyle name="Hipervínculo" xfId="1" builtinId="8"/>
    <cellStyle name="Millares" xfId="2" builtinId="3"/>
    <cellStyle name="Moneda" xfId="3" builtinId="4"/>
    <cellStyle name="Normal" xfId="0" builtinId="0"/>
  </cellStyles>
  <dxfs count="0"/>
  <tableStyles count="0" defaultTableStyle="TableStyleMedium9" defaultPivotStyle="PivotStyleLight16"/>
  <colors>
    <mruColors>
      <color rgb="FF00245D"/>
      <color rgb="FF7170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Drop" dropStyle="combo" dx="16" fmlaRange="$E$53:$F$57" noThreeD="1" sel="0" val="0"/>
</file>

<file path=xl/ctrlProps/ctrlProp2.xml><?xml version="1.0" encoding="utf-8"?>
<formControlPr xmlns="http://schemas.microsoft.com/office/spreadsheetml/2009/9/main" objectType="Drop" dropLines="3" dropStyle="combo" dx="16" fmlaLink="$C$29" fmlaRange="$E$28:$E$30" noThreeD="1" sel="1" val="0"/>
</file>

<file path=xl/ctrlProps/ctrlProp3.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1.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2.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3.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4.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5.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6.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7.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8.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9.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2.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g"/><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4.jpeg"/><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22.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4.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6.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7.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8.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9.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oneCellAnchor>
    <xdr:from>
      <xdr:col>0</xdr:col>
      <xdr:colOff>0</xdr:colOff>
      <xdr:row>27</xdr:row>
      <xdr:rowOff>0</xdr:rowOff>
    </xdr:from>
    <xdr:ext cx="0" cy="381000"/>
    <xdr:pic>
      <xdr:nvPicPr>
        <xdr:cNvPr id="2" name="Imagen 4" descr="PIE.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53575"/>
          <a:ext cx="8750300" cy="488492"/>
        </a:xfrm>
        <a:prstGeom prst="rect">
          <a:avLst/>
        </a:prstGeom>
      </xdr:spPr>
    </xdr:pic>
    <xdr:clientData/>
  </xdr:oneCellAnchor>
  <xdr:oneCellAnchor>
    <xdr:from>
      <xdr:col>0</xdr:col>
      <xdr:colOff>209550</xdr:colOff>
      <xdr:row>8</xdr:row>
      <xdr:rowOff>66675</xdr:rowOff>
    </xdr:from>
    <xdr:ext cx="0" cy="2297791"/>
    <xdr:pic>
      <xdr:nvPicPr>
        <xdr:cNvPr id="3"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66675"/>
          <a:ext cx="6638925" cy="783316"/>
        </a:xfrm>
        <a:prstGeom prst="rect">
          <a:avLst/>
        </a:prstGeom>
      </xdr:spPr>
    </xdr:pic>
    <xdr:clientData/>
  </xdr:oneCellAnchor>
  <xdr:oneCellAnchor>
    <xdr:from>
      <xdr:col>6</xdr:col>
      <xdr:colOff>409575</xdr:colOff>
      <xdr:row>8</xdr:row>
      <xdr:rowOff>104775</xdr:rowOff>
    </xdr:from>
    <xdr:ext cx="0" cy="2247900"/>
    <xdr:pic>
      <xdr:nvPicPr>
        <xdr:cNvPr id="4" name="6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81825" y="104775"/>
          <a:ext cx="785532" cy="733425"/>
        </a:xfrm>
        <a:prstGeom prst="rect">
          <a:avLst/>
        </a:prstGeom>
      </xdr:spPr>
    </xdr:pic>
    <xdr:clientData/>
  </xdr:oneCellAnchor>
  <xdr:oneCellAnchor>
    <xdr:from>
      <xdr:col>0</xdr:col>
      <xdr:colOff>0</xdr:colOff>
      <xdr:row>0</xdr:row>
      <xdr:rowOff>0</xdr:rowOff>
    </xdr:from>
    <xdr:ext cx="6638925" cy="783316"/>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638925" cy="783316"/>
        </a:xfrm>
        <a:prstGeom prst="rect">
          <a:avLst/>
        </a:prstGeom>
      </xdr:spPr>
    </xdr:pic>
    <xdr:clientData/>
  </xdr:oneCellAnchor>
  <xdr:oneCellAnchor>
    <xdr:from>
      <xdr:col>6</xdr:col>
      <xdr:colOff>857250</xdr:colOff>
      <xdr:row>0</xdr:row>
      <xdr:rowOff>38100</xdr:rowOff>
    </xdr:from>
    <xdr:ext cx="785532" cy="733425"/>
    <xdr:pic>
      <xdr:nvPicPr>
        <xdr:cNvPr id="6" name="6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72275" y="38100"/>
          <a:ext cx="785532" cy="733425"/>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428625</xdr:colOff>
      <xdr:row>4</xdr:row>
      <xdr:rowOff>122197</xdr:rowOff>
    </xdr:to>
    <xdr:pic>
      <xdr:nvPicPr>
        <xdr:cNvPr id="5" name="Imagen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839075" cy="760372"/>
        </a:xfrm>
        <a:prstGeom prst="rect">
          <a:avLst/>
        </a:prstGeom>
      </xdr:spPr>
    </xdr:pic>
    <xdr:clientData/>
  </xdr:twoCellAnchor>
  <xdr:twoCellAnchor editAs="oneCell">
    <xdr:from>
      <xdr:col>0</xdr:col>
      <xdr:colOff>0</xdr:colOff>
      <xdr:row>82</xdr:row>
      <xdr:rowOff>0</xdr:rowOff>
    </xdr:from>
    <xdr:to>
      <xdr:col>11</xdr:col>
      <xdr:colOff>508254</xdr:colOff>
      <xdr:row>87</xdr:row>
      <xdr:rowOff>6096</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4201775"/>
          <a:ext cx="7918704" cy="7680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514350</xdr:colOff>
      <xdr:row>4</xdr:row>
      <xdr:rowOff>150772</xdr:rowOff>
    </xdr:to>
    <xdr:pic>
      <xdr:nvPicPr>
        <xdr:cNvPr id="7" name="Imagen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839075" cy="760372"/>
        </a:xfrm>
        <a:prstGeom prst="rect">
          <a:avLst/>
        </a:prstGeom>
      </xdr:spPr>
    </xdr:pic>
    <xdr:clientData/>
  </xdr:twoCellAnchor>
  <xdr:twoCellAnchor editAs="oneCell">
    <xdr:from>
      <xdr:col>0</xdr:col>
      <xdr:colOff>0</xdr:colOff>
      <xdr:row>121</xdr:row>
      <xdr:rowOff>0</xdr:rowOff>
    </xdr:from>
    <xdr:to>
      <xdr:col>10</xdr:col>
      <xdr:colOff>593979</xdr:colOff>
      <xdr:row>126</xdr:row>
      <xdr:rowOff>6096</xdr:rowOff>
    </xdr:to>
    <xdr:pic>
      <xdr:nvPicPr>
        <xdr:cNvPr id="8" name="Imagen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212050"/>
          <a:ext cx="7918704" cy="7680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485775</xdr:colOff>
      <xdr:row>4</xdr:row>
      <xdr:rowOff>150772</xdr:rowOff>
    </xdr:to>
    <xdr:pic>
      <xdr:nvPicPr>
        <xdr:cNvPr id="5" name="Imagen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839075" cy="760372"/>
        </a:xfrm>
        <a:prstGeom prst="rect">
          <a:avLst/>
        </a:prstGeom>
      </xdr:spPr>
    </xdr:pic>
    <xdr:clientData/>
  </xdr:twoCellAnchor>
  <xdr:twoCellAnchor editAs="oneCell">
    <xdr:from>
      <xdr:col>0</xdr:col>
      <xdr:colOff>0</xdr:colOff>
      <xdr:row>118</xdr:row>
      <xdr:rowOff>0</xdr:rowOff>
    </xdr:from>
    <xdr:to>
      <xdr:col>11</xdr:col>
      <xdr:colOff>565404</xdr:colOff>
      <xdr:row>123</xdr:row>
      <xdr:rowOff>6096</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8630900"/>
          <a:ext cx="7918704" cy="7680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676275</xdr:colOff>
      <xdr:row>4</xdr:row>
      <xdr:rowOff>150772</xdr:rowOff>
    </xdr:to>
    <xdr:pic>
      <xdr:nvPicPr>
        <xdr:cNvPr id="5" name="Imagen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839075" cy="760372"/>
        </a:xfrm>
        <a:prstGeom prst="rect">
          <a:avLst/>
        </a:prstGeom>
      </xdr:spPr>
    </xdr:pic>
    <xdr:clientData/>
  </xdr:twoCellAnchor>
  <xdr:twoCellAnchor editAs="oneCell">
    <xdr:from>
      <xdr:col>0</xdr:col>
      <xdr:colOff>0</xdr:colOff>
      <xdr:row>54</xdr:row>
      <xdr:rowOff>0</xdr:rowOff>
    </xdr:from>
    <xdr:to>
      <xdr:col>11</xdr:col>
      <xdr:colOff>755904</xdr:colOff>
      <xdr:row>59</xdr:row>
      <xdr:rowOff>6096</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848725"/>
          <a:ext cx="7918704" cy="7680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34</xdr:col>
      <xdr:colOff>581025</xdr:colOff>
      <xdr:row>6</xdr:row>
      <xdr:rowOff>150772</xdr:rowOff>
    </xdr:to>
    <xdr:pic>
      <xdr:nvPicPr>
        <xdr:cNvPr id="5" name="Imagen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839075" cy="760372"/>
        </a:xfrm>
        <a:prstGeom prst="rect">
          <a:avLst/>
        </a:prstGeom>
      </xdr:spPr>
    </xdr:pic>
    <xdr:clientData/>
  </xdr:twoCellAnchor>
  <xdr:twoCellAnchor editAs="oneCell">
    <xdr:from>
      <xdr:col>0</xdr:col>
      <xdr:colOff>0</xdr:colOff>
      <xdr:row>120</xdr:row>
      <xdr:rowOff>142875</xdr:rowOff>
    </xdr:from>
    <xdr:to>
      <xdr:col>34</xdr:col>
      <xdr:colOff>660654</xdr:colOff>
      <xdr:row>125</xdr:row>
      <xdr:rowOff>148971</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220075"/>
          <a:ext cx="7918704" cy="76809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628650</xdr:colOff>
      <xdr:row>4</xdr:row>
      <xdr:rowOff>150772</xdr:rowOff>
    </xdr:to>
    <xdr:pic>
      <xdr:nvPicPr>
        <xdr:cNvPr id="8" name="Imagen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839075" cy="760372"/>
        </a:xfrm>
        <a:prstGeom prst="rect">
          <a:avLst/>
        </a:prstGeom>
      </xdr:spPr>
    </xdr:pic>
    <xdr:clientData/>
  </xdr:twoCellAnchor>
  <xdr:twoCellAnchor editAs="oneCell">
    <xdr:from>
      <xdr:col>0</xdr:col>
      <xdr:colOff>0</xdr:colOff>
      <xdr:row>50</xdr:row>
      <xdr:rowOff>0</xdr:rowOff>
    </xdr:from>
    <xdr:to>
      <xdr:col>13</xdr:col>
      <xdr:colOff>708279</xdr:colOff>
      <xdr:row>55</xdr:row>
      <xdr:rowOff>6096</xdr:rowOff>
    </xdr:to>
    <xdr:pic>
      <xdr:nvPicPr>
        <xdr:cNvPr id="9"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382000"/>
          <a:ext cx="7918704" cy="76809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314325</xdr:colOff>
      <xdr:row>4</xdr:row>
      <xdr:rowOff>150772</xdr:rowOff>
    </xdr:to>
    <xdr:pic>
      <xdr:nvPicPr>
        <xdr:cNvPr id="6" name="Imagen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839075" cy="760372"/>
        </a:xfrm>
        <a:prstGeom prst="rect">
          <a:avLst/>
        </a:prstGeom>
      </xdr:spPr>
    </xdr:pic>
    <xdr:clientData/>
  </xdr:twoCellAnchor>
  <xdr:twoCellAnchor editAs="oneCell">
    <xdr:from>
      <xdr:col>0</xdr:col>
      <xdr:colOff>0</xdr:colOff>
      <xdr:row>176</xdr:row>
      <xdr:rowOff>0</xdr:rowOff>
    </xdr:from>
    <xdr:to>
      <xdr:col>24</xdr:col>
      <xdr:colOff>393954</xdr:colOff>
      <xdr:row>181</xdr:row>
      <xdr:rowOff>6096</xdr:rowOff>
    </xdr:to>
    <xdr:pic>
      <xdr:nvPicPr>
        <xdr:cNvPr id="7" name="Imagen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183475"/>
          <a:ext cx="7918704" cy="76809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16</xdr:row>
          <xdr:rowOff>38100</xdr:rowOff>
        </xdr:from>
        <xdr:to>
          <xdr:col>3</xdr:col>
          <xdr:colOff>628650</xdr:colOff>
          <xdr:row>16</xdr:row>
          <xdr:rowOff>238125</xdr:rowOff>
        </xdr:to>
        <xdr:sp macro="" textlink="">
          <xdr:nvSpPr>
            <xdr:cNvPr id="2049" name="Drop Down 1" hidden="1">
              <a:extLst>
                <a:ext uri="{63B3BB69-23CF-44E3-9099-C40C66FF867C}">
                  <a14:compatExt spid="_x0000_s2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8</xdr:col>
      <xdr:colOff>733425</xdr:colOff>
      <xdr:row>4</xdr:row>
      <xdr:rowOff>150772</xdr:rowOff>
    </xdr:to>
    <xdr:pic>
      <xdr:nvPicPr>
        <xdr:cNvPr id="7" name="Imagen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839075" cy="760372"/>
        </a:xfrm>
        <a:prstGeom prst="rect">
          <a:avLst/>
        </a:prstGeom>
      </xdr:spPr>
    </xdr:pic>
    <xdr:clientData/>
  </xdr:twoCellAnchor>
  <xdr:twoCellAnchor editAs="oneCell">
    <xdr:from>
      <xdr:col>0</xdr:col>
      <xdr:colOff>0</xdr:colOff>
      <xdr:row>40</xdr:row>
      <xdr:rowOff>0</xdr:rowOff>
    </xdr:from>
    <xdr:to>
      <xdr:col>9</xdr:col>
      <xdr:colOff>51054</xdr:colOff>
      <xdr:row>45</xdr:row>
      <xdr:rowOff>6096</xdr:rowOff>
    </xdr:to>
    <xdr:pic>
      <xdr:nvPicPr>
        <xdr:cNvPr id="9"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715000"/>
          <a:ext cx="7918704" cy="76809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428625</xdr:colOff>
      <xdr:row>4</xdr:row>
      <xdr:rowOff>150772</xdr:rowOff>
    </xdr:to>
    <xdr:pic>
      <xdr:nvPicPr>
        <xdr:cNvPr id="5" name="Imagen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839075" cy="760372"/>
        </a:xfrm>
        <a:prstGeom prst="rect">
          <a:avLst/>
        </a:prstGeom>
      </xdr:spPr>
    </xdr:pic>
    <xdr:clientData/>
  </xdr:twoCellAnchor>
  <xdr:twoCellAnchor editAs="oneCell">
    <xdr:from>
      <xdr:col>0</xdr:col>
      <xdr:colOff>0</xdr:colOff>
      <xdr:row>41</xdr:row>
      <xdr:rowOff>0</xdr:rowOff>
    </xdr:from>
    <xdr:to>
      <xdr:col>11</xdr:col>
      <xdr:colOff>508254</xdr:colOff>
      <xdr:row>46</xdr:row>
      <xdr:rowOff>6096</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438900"/>
          <a:ext cx="7918704" cy="76809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171450</xdr:colOff>
      <xdr:row>4</xdr:row>
      <xdr:rowOff>150772</xdr:rowOff>
    </xdr:to>
    <xdr:pic>
      <xdr:nvPicPr>
        <xdr:cNvPr id="5" name="Imagen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839075" cy="760372"/>
        </a:xfrm>
        <a:prstGeom prst="rect">
          <a:avLst/>
        </a:prstGeom>
      </xdr:spPr>
    </xdr:pic>
    <xdr:clientData/>
  </xdr:twoCellAnchor>
  <xdr:twoCellAnchor editAs="oneCell">
    <xdr:from>
      <xdr:col>0</xdr:col>
      <xdr:colOff>0</xdr:colOff>
      <xdr:row>84</xdr:row>
      <xdr:rowOff>9525</xdr:rowOff>
    </xdr:from>
    <xdr:to>
      <xdr:col>13</xdr:col>
      <xdr:colOff>251079</xdr:colOff>
      <xdr:row>89</xdr:row>
      <xdr:rowOff>15621</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925175"/>
          <a:ext cx="7918704" cy="76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60</xdr:row>
      <xdr:rowOff>0</xdr:rowOff>
    </xdr:from>
    <xdr:to>
      <xdr:col>11</xdr:col>
      <xdr:colOff>471865</xdr:colOff>
      <xdr:row>61</xdr:row>
      <xdr:rowOff>188699</xdr:rowOff>
    </xdr:to>
    <xdr:pic>
      <xdr:nvPicPr>
        <xdr:cNvPr id="11" name="Imagen 983" descr="PIE.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2715875"/>
          <a:ext cx="9844465" cy="379199"/>
        </a:xfrm>
        <a:prstGeom prst="rect">
          <a:avLst/>
        </a:prstGeom>
      </xdr:spPr>
    </xdr:pic>
    <xdr:clientData/>
  </xdr:twoCellAnchor>
  <xdr:twoCellAnchor editAs="oneCell">
    <xdr:from>
      <xdr:col>0</xdr:col>
      <xdr:colOff>9524</xdr:colOff>
      <xdr:row>0</xdr:row>
      <xdr:rowOff>0</xdr:rowOff>
    </xdr:from>
    <xdr:to>
      <xdr:col>8</xdr:col>
      <xdr:colOff>457199</xdr:colOff>
      <xdr:row>3</xdr:row>
      <xdr:rowOff>188872</xdr:rowOff>
    </xdr:to>
    <xdr:pic>
      <xdr:nvPicPr>
        <xdr:cNvPr id="9"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0"/>
          <a:ext cx="7839075" cy="760372"/>
        </a:xfrm>
        <a:prstGeom prst="rect">
          <a:avLst/>
        </a:prstGeom>
      </xdr:spPr>
    </xdr:pic>
    <xdr:clientData/>
  </xdr:twoCellAnchor>
  <xdr:twoCellAnchor editAs="oneCell">
    <xdr:from>
      <xdr:col>0</xdr:col>
      <xdr:colOff>0</xdr:colOff>
      <xdr:row>43</xdr:row>
      <xdr:rowOff>0</xdr:rowOff>
    </xdr:from>
    <xdr:to>
      <xdr:col>9</xdr:col>
      <xdr:colOff>70104</xdr:colOff>
      <xdr:row>46</xdr:row>
      <xdr:rowOff>129921</xdr:rowOff>
    </xdr:to>
    <xdr:pic>
      <xdr:nvPicPr>
        <xdr:cNvPr id="7" name="Imagen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848850"/>
          <a:ext cx="7918704" cy="768096"/>
        </a:xfrm>
        <a:prstGeom prst="rect">
          <a:avLst/>
        </a:prstGeom>
      </xdr:spPr>
    </xdr:pic>
    <xdr:clientData/>
  </xdr:twoCellAnchor>
  <xdr:twoCellAnchor>
    <xdr:from>
      <xdr:col>0</xdr:col>
      <xdr:colOff>200025</xdr:colOff>
      <xdr:row>8</xdr:row>
      <xdr:rowOff>19050</xdr:rowOff>
    </xdr:from>
    <xdr:to>
      <xdr:col>8</xdr:col>
      <xdr:colOff>447675</xdr:colOff>
      <xdr:row>42</xdr:row>
      <xdr:rowOff>66675</xdr:rowOff>
    </xdr:to>
    <xdr:sp macro="" textlink="">
      <xdr:nvSpPr>
        <xdr:cNvPr id="8" name="CuadroTexto 7"/>
        <xdr:cNvSpPr txBox="1"/>
      </xdr:nvSpPr>
      <xdr:spPr>
        <a:xfrm>
          <a:off x="200025" y="1647825"/>
          <a:ext cx="7639050" cy="7953375"/>
        </a:xfrm>
        <a:prstGeom prst="rect">
          <a:avLst/>
        </a:prstGeom>
        <a:ln cap="sq" cmpd="thinThick">
          <a:solidFill>
            <a:srgbClr val="00245D"/>
          </a:solidFill>
          <a:bevel/>
        </a:ln>
        <a:effectLst>
          <a:outerShdw blurRad="50800" dist="38100" dir="5400000" algn="t"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gn="l"/>
          <a:r>
            <a:rPr lang="es-MX" sz="1100">
              <a:solidFill>
                <a:schemeClr val="dk1"/>
              </a:solidFill>
              <a:effectLst/>
              <a:latin typeface="+mn-lt"/>
              <a:ea typeface="+mn-ea"/>
              <a:cs typeface="+mn-cs"/>
            </a:rPr>
            <a:t>El Certificado de Necesidad de Equipo Médico permite evaluar la pertinencia de invertir en determinado recurso para la atención médica, utilizando para ello, criterios médicos y epidemiológicos, de capacidad instalada en la región, demanda percibida, costo, viabilidad operativa, financiera, y sus impactos en la salud de la población objetivo. Es un instrumento de planeación que permite fomentar el uso racional de recursos tecnológicos para la salud y el desarrollo armónico de la infraestructura y el equipamiento dentro del Modelo Integrador de Atención a la Salud.							</a:t>
          </a:r>
        </a:p>
        <a:p>
          <a:pPr algn="l"/>
          <a:r>
            <a:rPr lang="es-MX" sz="1100">
              <a:solidFill>
                <a:schemeClr val="dk1"/>
              </a:solidFill>
              <a:effectLst/>
              <a:latin typeface="+mn-lt"/>
              <a:ea typeface="+mn-ea"/>
              <a:cs typeface="+mn-cs"/>
            </a:rPr>
            <a:t>La Ley General de Salud y su Reglamento en Materia de Protección Social en Salud, establecen la aplicación del Certificado de Necesidad como requisito para la planeación de nuevos establecimientos para la atención médica y la adquisición de nuevas tecnologías así como para su inclusión en el Plan Maestro de Infraestructura y poder participar como prestadores de servicios del Sistema y por ende, recibir financiamiento del mismo.						</a:t>
          </a:r>
        </a:p>
        <a:p>
          <a:pPr algn="l"/>
          <a:r>
            <a:rPr lang="es-MX" sz="1100">
              <a:solidFill>
                <a:schemeClr val="dk1"/>
              </a:solidFill>
              <a:effectLst/>
              <a:latin typeface="+mn-lt"/>
              <a:ea typeface="+mn-ea"/>
              <a:cs typeface="+mn-cs"/>
            </a:rPr>
            <a:t>Requieren Certificado de Necesidad de Equipo Médico, los establecimientos de atención a la salud pertenecientes a los Servicios Estatales de Salud; los hospitales Federales de Referencia; los Institutos Nacionales de Salud y en general todo aquel establecimiento público que otorgue servicios a través del Sistema de Protección Social en Salud, en los casos de adquisición, recepción de donación, transferencia, renta, comodato y contratación de servicios integrales de equipo médico cuyo costo unitario sea superior a $2,200,000 antes de IVA.				</a:t>
          </a:r>
        </a:p>
        <a:p>
          <a:pPr algn="l"/>
          <a:r>
            <a:rPr lang="es-MX" sz="1100">
              <a:solidFill>
                <a:schemeClr val="dk1"/>
              </a:solidFill>
              <a:effectLst/>
              <a:latin typeface="+mn-lt"/>
              <a:ea typeface="+mn-ea"/>
              <a:cs typeface="+mn-cs"/>
            </a:rPr>
            <a:t>							</a:t>
          </a:r>
        </a:p>
        <a:p>
          <a:pPr algn="l"/>
          <a:endParaRPr lang="es-MX" sz="1100" b="1">
            <a:solidFill>
              <a:schemeClr val="dk1"/>
            </a:solidFill>
            <a:effectLst/>
            <a:latin typeface="+mn-lt"/>
            <a:ea typeface="+mn-ea"/>
            <a:cs typeface="+mn-cs"/>
          </a:endParaRPr>
        </a:p>
        <a:p>
          <a:pPr lvl="0" algn="ctr"/>
          <a:r>
            <a:rPr lang="es-MX" sz="1100" b="1">
              <a:solidFill>
                <a:schemeClr val="dk1"/>
              </a:solidFill>
              <a:effectLst/>
              <a:latin typeface="+mn-lt"/>
              <a:ea typeface="+mn-ea"/>
              <a:cs typeface="+mn-cs"/>
            </a:rPr>
            <a:t>Requisitos para la obtención del CDNEM</a:t>
          </a:r>
        </a:p>
        <a:p>
          <a:pPr algn="l"/>
          <a:endParaRPr lang="es-MX" sz="1100">
            <a:solidFill>
              <a:schemeClr val="dk1"/>
            </a:solidFill>
            <a:effectLst/>
            <a:latin typeface="+mn-lt"/>
            <a:ea typeface="+mn-ea"/>
            <a:cs typeface="+mn-cs"/>
          </a:endParaRPr>
        </a:p>
        <a:p>
          <a:pPr algn="l"/>
          <a:r>
            <a:rPr lang="es-MX" sz="1100">
              <a:solidFill>
                <a:schemeClr val="dk1"/>
              </a:solidFill>
              <a:effectLst/>
              <a:latin typeface="+mn-lt"/>
              <a:ea typeface="+mn-ea"/>
              <a:cs typeface="+mn-cs"/>
            </a:rPr>
            <a:t>Los principales requisitos para la obtención del Certificado de Necesidad de Equipo Médico son lo siguientes:							</a:t>
          </a:r>
        </a:p>
        <a:p>
          <a:pPr algn="l"/>
          <a:r>
            <a:rPr lang="es-MX" sz="1100">
              <a:solidFill>
                <a:schemeClr val="dk1"/>
              </a:solidFill>
              <a:effectLst/>
              <a:latin typeface="+mn-lt"/>
              <a:ea typeface="+mn-ea"/>
              <a:cs typeface="+mn-cs"/>
            </a:rPr>
            <a:t>*El oficio de solicitud de CDNEM firmado por las autoridades correspondientes (para los estados por el Secretario de Salud y en caso de Hospitales de Referencia por el Director de la institución)</a:t>
          </a:r>
        </a:p>
        <a:p>
          <a:pPr algn="l"/>
          <a:endParaRPr lang="es-MX" sz="1100">
            <a:solidFill>
              <a:schemeClr val="dk1"/>
            </a:solidFill>
            <a:effectLst/>
            <a:latin typeface="+mn-lt"/>
            <a:ea typeface="+mn-ea"/>
            <a:cs typeface="+mn-cs"/>
          </a:endParaRPr>
        </a:p>
        <a:p>
          <a:pPr algn="l"/>
          <a:r>
            <a:rPr lang="es-MX" sz="1100">
              <a:solidFill>
                <a:schemeClr val="dk1"/>
              </a:solidFill>
              <a:effectLst/>
              <a:latin typeface="+mn-lt"/>
              <a:ea typeface="+mn-ea"/>
              <a:cs typeface="+mn-cs"/>
            </a:rPr>
            <a:t>*El equipo solicitado deberá estar incluido en el Cuadro Básico y Catalogo de instrumental y Equipo Médico							</a:t>
          </a:r>
        </a:p>
        <a:p>
          <a:pPr algn="l"/>
          <a:r>
            <a:rPr lang="es-MX" sz="1100">
              <a:solidFill>
                <a:schemeClr val="dk1"/>
              </a:solidFill>
              <a:effectLst/>
              <a:latin typeface="+mn-lt"/>
              <a:ea typeface="+mn-ea"/>
              <a:cs typeface="+mn-cs"/>
            </a:rPr>
            <a:t>HTTP://WWW.SALUD.GOB.MX/UNIDADES/CDI/NOM/COMPI/AC24DIC.HTML	</a:t>
          </a:r>
        </a:p>
        <a:p>
          <a:pPr algn="l"/>
          <a:r>
            <a:rPr lang="es-MX" sz="1100">
              <a:solidFill>
                <a:schemeClr val="dk1"/>
              </a:solidFill>
              <a:effectLst/>
              <a:latin typeface="+mn-lt"/>
              <a:ea typeface="+mn-ea"/>
              <a:cs typeface="+mn-cs"/>
            </a:rPr>
            <a:t>		</a:t>
          </a:r>
        </a:p>
        <a:p>
          <a:pPr algn="l"/>
          <a:r>
            <a:rPr lang="es-MX" sz="1100">
              <a:solidFill>
                <a:schemeClr val="dk1"/>
              </a:solidFill>
              <a:effectLst/>
              <a:latin typeface="+mn-lt"/>
              <a:ea typeface="+mn-ea"/>
              <a:cs typeface="+mn-cs"/>
            </a:rPr>
            <a:t>*La cédula deberá estar correctamente llenada, ningún campo o sección puede estar en blanco							</a:t>
          </a:r>
        </a:p>
        <a:p>
          <a:pPr algn="l"/>
          <a:r>
            <a:rPr lang="es-MX" sz="1100">
              <a:solidFill>
                <a:schemeClr val="dk1"/>
              </a:solidFill>
              <a:effectLst/>
              <a:latin typeface="+mn-lt"/>
              <a:ea typeface="+mn-ea"/>
              <a:cs typeface="+mn-cs"/>
            </a:rPr>
            <a:t>*Se deberá enviar impresa la portada de esta cédula con las firmas correspondientes ( por el responsable del equipo médico, por el Director de Planeación y por el Director de la Unidad Médica o por el Secretario de Salud según sea el caso)							</a:t>
          </a:r>
        </a:p>
        <a:p>
          <a:pPr algn="l"/>
          <a:r>
            <a:rPr lang="es-MX" sz="1100">
              <a:solidFill>
                <a:schemeClr val="dk1"/>
              </a:solidFill>
              <a:effectLst/>
              <a:latin typeface="+mn-lt"/>
              <a:ea typeface="+mn-ea"/>
              <a:cs typeface="+mn-cs"/>
            </a:rPr>
            <a:t>*Se deberá anexar junto al oficio de solicitud de CDNEM un CD que contenga información que valide todo lo  declarado en esta cédula, por ejemplo: 	</a:t>
          </a:r>
        </a:p>
        <a:p>
          <a:pPr algn="l"/>
          <a:r>
            <a:rPr lang="es-MX" sz="1100">
              <a:solidFill>
                <a:schemeClr val="dk1"/>
              </a:solidFill>
              <a:effectLst/>
              <a:latin typeface="+mn-lt"/>
              <a:ea typeface="+mn-ea"/>
              <a:cs typeface="+mn-cs"/>
            </a:rPr>
            <a:t>						</a:t>
          </a:r>
        </a:p>
        <a:p>
          <a:pPr algn="l"/>
          <a:r>
            <a:rPr lang="es-MX" sz="1100">
              <a:solidFill>
                <a:schemeClr val="dk1"/>
              </a:solidFill>
              <a:effectLst/>
              <a:latin typeface="+mn-lt"/>
              <a:ea typeface="+mn-ea"/>
              <a:cs typeface="+mn-cs"/>
            </a:rPr>
            <a:t>*Cotizaciones de distribuidores autorizados para la estimación del costo de la inversión </a:t>
          </a:r>
        </a:p>
        <a:p>
          <a:pPr algn="l"/>
          <a:r>
            <a:rPr lang="es-MX" sz="1100">
              <a:solidFill>
                <a:schemeClr val="dk1"/>
              </a:solidFill>
              <a:effectLst/>
              <a:latin typeface="+mn-lt"/>
              <a:ea typeface="+mn-ea"/>
              <a:cs typeface="+mn-cs"/>
            </a:rPr>
            <a:t>	</a:t>
          </a:r>
        </a:p>
        <a:p>
          <a:pPr algn="l"/>
          <a:r>
            <a:rPr lang="es-MX" sz="1100">
              <a:solidFill>
                <a:schemeClr val="dk1"/>
              </a:solidFill>
              <a:effectLst/>
              <a:latin typeface="+mn-lt"/>
              <a:ea typeface="+mn-ea"/>
              <a:cs typeface="+mn-cs"/>
            </a:rPr>
            <a:t>*La base de cálculo de la Oferta y la Demanda así como las variables utilizadas para la estimación de las mismas						</a:t>
          </a:r>
        </a:p>
        <a:p>
          <a:pPr algn="l"/>
          <a:r>
            <a:rPr lang="es-MX" sz="1100">
              <a:solidFill>
                <a:schemeClr val="dk1"/>
              </a:solidFill>
              <a:effectLst/>
              <a:latin typeface="+mn-lt"/>
              <a:ea typeface="+mn-ea"/>
              <a:cs typeface="+mn-cs"/>
            </a:rPr>
            <a:t>*Mapa de la Red de servicios,  especificando de manera clara los equipos que existen en   Unidades Médicas .	</a:t>
          </a:r>
          <a:endParaRPr lang="es-MX"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542925</xdr:colOff>
      <xdr:row>4</xdr:row>
      <xdr:rowOff>21316</xdr:rowOff>
    </xdr:to>
    <xdr:pic>
      <xdr:nvPicPr>
        <xdr:cNvPr id="2"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638925" cy="783316"/>
        </a:xfrm>
        <a:prstGeom prst="rect">
          <a:avLst/>
        </a:prstGeom>
      </xdr:spPr>
    </xdr:pic>
    <xdr:clientData/>
  </xdr:twoCellAnchor>
  <xdr:twoCellAnchor editAs="oneCell">
    <xdr:from>
      <xdr:col>8</xdr:col>
      <xdr:colOff>676275</xdr:colOff>
      <xdr:row>0</xdr:row>
      <xdr:rowOff>38100</xdr:rowOff>
    </xdr:from>
    <xdr:to>
      <xdr:col>9</xdr:col>
      <xdr:colOff>699807</xdr:colOff>
      <xdr:row>4</xdr:row>
      <xdr:rowOff>9525</xdr:rowOff>
    </xdr:to>
    <xdr:pic>
      <xdr:nvPicPr>
        <xdr:cNvPr id="3" name="6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2275" y="38100"/>
          <a:ext cx="785532" cy="733425"/>
        </a:xfrm>
        <a:prstGeom prst="rect">
          <a:avLst/>
        </a:prstGeom>
      </xdr:spPr>
    </xdr:pic>
    <xdr:clientData/>
  </xdr:twoCellAnchor>
  <xdr:twoCellAnchor editAs="oneCell">
    <xdr:from>
      <xdr:col>0</xdr:col>
      <xdr:colOff>0</xdr:colOff>
      <xdr:row>38</xdr:row>
      <xdr:rowOff>0</xdr:rowOff>
    </xdr:from>
    <xdr:to>
      <xdr:col>11</xdr:col>
      <xdr:colOff>368300</xdr:colOff>
      <xdr:row>40</xdr:row>
      <xdr:rowOff>107492</xdr:rowOff>
    </xdr:to>
    <xdr:pic>
      <xdr:nvPicPr>
        <xdr:cNvPr id="4" name="Imagen 4" descr="PIE.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7239000"/>
          <a:ext cx="8750300" cy="48849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14</xdr:row>
          <xdr:rowOff>0</xdr:rowOff>
        </xdr:from>
        <xdr:to>
          <xdr:col>11</xdr:col>
          <xdr:colOff>28575</xdr:colOff>
          <xdr:row>58</xdr:row>
          <xdr:rowOff>0</xdr:rowOff>
        </xdr:to>
        <xdr:sp macro="" textlink="">
          <xdr:nvSpPr>
            <xdr:cNvPr id="25603" name="Label 3" hidden="1">
              <a:extLst>
                <a:ext uri="{63B3BB69-23CF-44E3-9099-C40C66FF867C}">
                  <a14:compatExt spid="_x0000_s25603"/>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0" bIns="0" anchor="t" upright="1"/>
            <a:lstStyle/>
            <a:p>
              <a:pPr algn="l" rtl="0">
                <a:defRPr sz="1000"/>
              </a:pPr>
              <a:endParaRPr lang="es-MX" sz="1100" b="0" i="0" u="none" strike="noStrike" baseline="0">
                <a:solidFill>
                  <a:srgbClr val="000000"/>
                </a:solidFill>
                <a:latin typeface="Calibri"/>
              </a:endParaRPr>
            </a:p>
            <a:p>
              <a:pPr algn="l" rtl="0">
                <a:defRPr sz="1000"/>
              </a:pPr>
              <a:endParaRPr lang="es-MX" sz="1100" b="0" i="0" u="none" strike="noStrike" baseline="0">
                <a:solidFill>
                  <a:srgbClr val="000000"/>
                </a:solidFill>
                <a:latin typeface="Calibri"/>
              </a:endParaRPr>
            </a:p>
            <a:p>
              <a:pPr algn="l" rtl="0">
                <a:defRPr sz="1000"/>
              </a:pPr>
              <a:endParaRPr lang="es-MX" sz="1100" b="0" i="0" u="none" strike="noStrike" baseline="0">
                <a:solidFill>
                  <a:srgbClr val="000000"/>
                </a:solidFill>
                <a:latin typeface="Calibri"/>
              </a:endParaRPr>
            </a:p>
            <a:p>
              <a:pPr algn="l" rtl="0">
                <a:defRPr sz="1000"/>
              </a:pPr>
              <a:endParaRPr lang="es-MX" sz="1100" b="0" i="0" u="none" strike="noStrike" baseline="0">
                <a:solidFill>
                  <a:srgbClr val="000000"/>
                </a:solidFill>
                <a:latin typeface="Calibri"/>
              </a:endParaRPr>
            </a:p>
            <a:p>
              <a:pPr algn="l" rtl="0">
                <a:defRPr sz="1000"/>
              </a:pPr>
              <a:endParaRPr lang="es-MX" sz="1100" b="0" i="0" u="none" strike="noStrike" baseline="0">
                <a:solidFill>
                  <a:srgbClr val="000000"/>
                </a:solidFill>
                <a:latin typeface="Calibri"/>
              </a:endParaRPr>
            </a:p>
          </xdr:txBody>
        </xdr:sp>
        <xdr:clientData/>
      </xdr:twoCellAnchor>
    </mc:Choice>
    <mc:Fallback/>
  </mc:AlternateContent>
  <xdr:twoCellAnchor editAs="oneCell">
    <xdr:from>
      <xdr:col>0</xdr:col>
      <xdr:colOff>0</xdr:colOff>
      <xdr:row>0</xdr:row>
      <xdr:rowOff>0</xdr:rowOff>
    </xdr:from>
    <xdr:to>
      <xdr:col>11</xdr:col>
      <xdr:colOff>295275</xdr:colOff>
      <xdr:row>4</xdr:row>
      <xdr:rowOff>150772</xdr:rowOff>
    </xdr:to>
    <xdr:pic>
      <xdr:nvPicPr>
        <xdr:cNvPr id="6" name="Imagen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839075" cy="760372"/>
        </a:xfrm>
        <a:prstGeom prst="rect">
          <a:avLst/>
        </a:prstGeom>
      </xdr:spPr>
    </xdr:pic>
    <xdr:clientData/>
  </xdr:twoCellAnchor>
  <xdr:twoCellAnchor editAs="oneCell">
    <xdr:from>
      <xdr:col>0</xdr:col>
      <xdr:colOff>0</xdr:colOff>
      <xdr:row>59</xdr:row>
      <xdr:rowOff>0</xdr:rowOff>
    </xdr:from>
    <xdr:to>
      <xdr:col>11</xdr:col>
      <xdr:colOff>374904</xdr:colOff>
      <xdr:row>64</xdr:row>
      <xdr:rowOff>6096</xdr:rowOff>
    </xdr:to>
    <xdr:pic>
      <xdr:nvPicPr>
        <xdr:cNvPr id="7" name="Imagen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10650"/>
          <a:ext cx="7918704" cy="76809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609600</xdr:colOff>
      <xdr:row>4</xdr:row>
      <xdr:rowOff>150772</xdr:rowOff>
    </xdr:to>
    <xdr:pic>
      <xdr:nvPicPr>
        <xdr:cNvPr id="5" name="Imagen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839075" cy="760372"/>
        </a:xfrm>
        <a:prstGeom prst="rect">
          <a:avLst/>
        </a:prstGeom>
      </xdr:spPr>
    </xdr:pic>
    <xdr:clientData/>
  </xdr:twoCellAnchor>
  <xdr:twoCellAnchor editAs="oneCell">
    <xdr:from>
      <xdr:col>0</xdr:col>
      <xdr:colOff>0</xdr:colOff>
      <xdr:row>57</xdr:row>
      <xdr:rowOff>0</xdr:rowOff>
    </xdr:from>
    <xdr:to>
      <xdr:col>14</xdr:col>
      <xdr:colOff>689229</xdr:colOff>
      <xdr:row>62</xdr:row>
      <xdr:rowOff>6096</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1087100"/>
          <a:ext cx="7918704" cy="76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314325</xdr:colOff>
          <xdr:row>7</xdr:row>
          <xdr:rowOff>0</xdr:rowOff>
        </xdr:from>
        <xdr:to>
          <xdr:col>11</xdr:col>
          <xdr:colOff>447675</xdr:colOff>
          <xdr:row>48</xdr:row>
          <xdr:rowOff>133350</xdr:rowOff>
        </xdr:to>
        <xdr:sp macro="" textlink="">
          <xdr:nvSpPr>
            <xdr:cNvPr id="30722" name="Object 2" hidden="1">
              <a:extLst>
                <a:ext uri="{63B3BB69-23CF-44E3-9099-C40C66FF867C}">
                  <a14:compatExt spid="_x0000_s307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13</xdr:col>
      <xdr:colOff>357565</xdr:colOff>
      <xdr:row>46</xdr:row>
      <xdr:rowOff>188699</xdr:rowOff>
    </xdr:to>
    <xdr:pic>
      <xdr:nvPicPr>
        <xdr:cNvPr id="5" name="Imagen 983" descr="PIE.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191500"/>
          <a:ext cx="9844465" cy="379199"/>
        </a:xfrm>
        <a:prstGeom prst="rect">
          <a:avLst/>
        </a:prstGeom>
      </xdr:spPr>
    </xdr:pic>
    <xdr:clientData/>
  </xdr:twoCellAnchor>
  <xdr:twoCellAnchor editAs="oneCell">
    <xdr:from>
      <xdr:col>1</xdr:col>
      <xdr:colOff>247650</xdr:colOff>
      <xdr:row>0</xdr:row>
      <xdr:rowOff>0</xdr:rowOff>
    </xdr:from>
    <xdr:to>
      <xdr:col>12</xdr:col>
      <xdr:colOff>123825</xdr:colOff>
      <xdr:row>3</xdr:row>
      <xdr:rowOff>188872</xdr:rowOff>
    </xdr:to>
    <xdr:pic>
      <xdr:nvPicPr>
        <xdr:cNvPr id="9"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09650" y="0"/>
          <a:ext cx="7839075" cy="760372"/>
        </a:xfrm>
        <a:prstGeom prst="rect">
          <a:avLst/>
        </a:prstGeom>
      </xdr:spPr>
    </xdr:pic>
    <xdr:clientData/>
  </xdr:twoCellAnchor>
  <xdr:twoCellAnchor editAs="oneCell">
    <xdr:from>
      <xdr:col>1</xdr:col>
      <xdr:colOff>209550</xdr:colOff>
      <xdr:row>31</xdr:row>
      <xdr:rowOff>142875</xdr:rowOff>
    </xdr:from>
    <xdr:to>
      <xdr:col>12</xdr:col>
      <xdr:colOff>165354</xdr:colOff>
      <xdr:row>35</xdr:row>
      <xdr:rowOff>148971</xdr:rowOff>
    </xdr:to>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71550" y="5962650"/>
          <a:ext cx="7918704" cy="7680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8</xdr:row>
          <xdr:rowOff>9525</xdr:rowOff>
        </xdr:from>
        <xdr:to>
          <xdr:col>9</xdr:col>
          <xdr:colOff>619125</xdr:colOff>
          <xdr:row>45</xdr:row>
          <xdr:rowOff>66675</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1</xdr:row>
      <xdr:rowOff>0</xdr:rowOff>
    </xdr:from>
    <xdr:to>
      <xdr:col>10</xdr:col>
      <xdr:colOff>219075</xdr:colOff>
      <xdr:row>4</xdr:row>
      <xdr:rowOff>188872</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0"/>
          <a:ext cx="7839075" cy="760372"/>
        </a:xfrm>
        <a:prstGeom prst="rect">
          <a:avLst/>
        </a:prstGeom>
      </xdr:spPr>
    </xdr:pic>
    <xdr:clientData/>
  </xdr:twoCellAnchor>
  <xdr:twoCellAnchor editAs="oneCell">
    <xdr:from>
      <xdr:col>0</xdr:col>
      <xdr:colOff>0</xdr:colOff>
      <xdr:row>47</xdr:row>
      <xdr:rowOff>95250</xdr:rowOff>
    </xdr:from>
    <xdr:to>
      <xdr:col>10</xdr:col>
      <xdr:colOff>298704</xdr:colOff>
      <xdr:row>51</xdr:row>
      <xdr:rowOff>101346</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124950"/>
          <a:ext cx="7918704" cy="7680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723900</xdr:colOff>
      <xdr:row>4</xdr:row>
      <xdr:rowOff>150772</xdr:rowOff>
    </xdr:to>
    <xdr:pic>
      <xdr:nvPicPr>
        <xdr:cNvPr id="8" name="Imagen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839075" cy="760372"/>
        </a:xfrm>
        <a:prstGeom prst="rect">
          <a:avLst/>
        </a:prstGeom>
      </xdr:spPr>
    </xdr:pic>
    <xdr:clientData/>
  </xdr:twoCellAnchor>
  <xdr:twoCellAnchor editAs="oneCell">
    <xdr:from>
      <xdr:col>0</xdr:col>
      <xdr:colOff>0</xdr:colOff>
      <xdr:row>56</xdr:row>
      <xdr:rowOff>0</xdr:rowOff>
    </xdr:from>
    <xdr:to>
      <xdr:col>12</xdr:col>
      <xdr:colOff>41529</xdr:colOff>
      <xdr:row>61</xdr:row>
      <xdr:rowOff>6096</xdr:rowOff>
    </xdr:to>
    <xdr:pic>
      <xdr:nvPicPr>
        <xdr:cNvPr id="9"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763000"/>
          <a:ext cx="7918704" cy="7680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809625</xdr:colOff>
          <xdr:row>48</xdr:row>
          <xdr:rowOff>161925</xdr:rowOff>
        </xdr:from>
        <xdr:to>
          <xdr:col>6</xdr:col>
          <xdr:colOff>19050</xdr:colOff>
          <xdr:row>50</xdr:row>
          <xdr:rowOff>19050</xdr:rowOff>
        </xdr:to>
        <xdr:sp macro="" textlink="">
          <xdr:nvSpPr>
            <xdr:cNvPr id="7169" name="Drop Down 1" hidden="1">
              <a:extLst>
                <a:ext uri="{63B3BB69-23CF-44E3-9099-C40C66FF867C}">
                  <a14:compatExt spid="_x0000_s7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11</xdr:col>
      <xdr:colOff>714375</xdr:colOff>
      <xdr:row>4</xdr:row>
      <xdr:rowOff>150772</xdr:rowOff>
    </xdr:to>
    <xdr:pic>
      <xdr:nvPicPr>
        <xdr:cNvPr id="9" name="Imagen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839075" cy="760372"/>
        </a:xfrm>
        <a:prstGeom prst="rect">
          <a:avLst/>
        </a:prstGeom>
      </xdr:spPr>
    </xdr:pic>
    <xdr:clientData/>
  </xdr:twoCellAnchor>
  <xdr:twoCellAnchor editAs="oneCell">
    <xdr:from>
      <xdr:col>0</xdr:col>
      <xdr:colOff>0</xdr:colOff>
      <xdr:row>61</xdr:row>
      <xdr:rowOff>0</xdr:rowOff>
    </xdr:from>
    <xdr:to>
      <xdr:col>12</xdr:col>
      <xdr:colOff>32004</xdr:colOff>
      <xdr:row>66</xdr:row>
      <xdr:rowOff>6096</xdr:rowOff>
    </xdr:to>
    <xdr:pic>
      <xdr:nvPicPr>
        <xdr:cNvPr id="10" name="Imagen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953500"/>
          <a:ext cx="7918704" cy="7680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238125</xdr:colOff>
      <xdr:row>0</xdr:row>
      <xdr:rowOff>0</xdr:rowOff>
    </xdr:from>
    <xdr:to>
      <xdr:col>12</xdr:col>
      <xdr:colOff>676275</xdr:colOff>
      <xdr:row>4</xdr:row>
      <xdr:rowOff>150772</xdr:rowOff>
    </xdr:to>
    <xdr:pic>
      <xdr:nvPicPr>
        <xdr:cNvPr id="5" name="Imagen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5" y="0"/>
          <a:ext cx="7839075" cy="760372"/>
        </a:xfrm>
        <a:prstGeom prst="rect">
          <a:avLst/>
        </a:prstGeom>
      </xdr:spPr>
    </xdr:pic>
    <xdr:clientData/>
  </xdr:twoCellAnchor>
  <xdr:twoCellAnchor editAs="oneCell">
    <xdr:from>
      <xdr:col>0</xdr:col>
      <xdr:colOff>238125</xdr:colOff>
      <xdr:row>42</xdr:row>
      <xdr:rowOff>142875</xdr:rowOff>
    </xdr:from>
    <xdr:to>
      <xdr:col>12</xdr:col>
      <xdr:colOff>755904</xdr:colOff>
      <xdr:row>47</xdr:row>
      <xdr:rowOff>110871</xdr:rowOff>
    </xdr:to>
    <xdr:pic>
      <xdr:nvPicPr>
        <xdr:cNvPr id="9"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6838950"/>
          <a:ext cx="7918704" cy="7680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16</xdr:row>
          <xdr:rowOff>28575</xdr:rowOff>
        </xdr:from>
        <xdr:to>
          <xdr:col>11</xdr:col>
          <xdr:colOff>704850</xdr:colOff>
          <xdr:row>54</xdr:row>
          <xdr:rowOff>142875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0</xdr:row>
      <xdr:rowOff>0</xdr:rowOff>
    </xdr:from>
    <xdr:to>
      <xdr:col>12</xdr:col>
      <xdr:colOff>542925</xdr:colOff>
      <xdr:row>4</xdr:row>
      <xdr:rowOff>150772</xdr:rowOff>
    </xdr:to>
    <xdr:pic>
      <xdr:nvPicPr>
        <xdr:cNvPr id="8" name="Imagen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839075" cy="760372"/>
        </a:xfrm>
        <a:prstGeom prst="rect">
          <a:avLst/>
        </a:prstGeom>
      </xdr:spPr>
    </xdr:pic>
    <xdr:clientData/>
  </xdr:twoCellAnchor>
  <xdr:twoCellAnchor editAs="oneCell">
    <xdr:from>
      <xdr:col>0</xdr:col>
      <xdr:colOff>0</xdr:colOff>
      <xdr:row>58</xdr:row>
      <xdr:rowOff>0</xdr:rowOff>
    </xdr:from>
    <xdr:to>
      <xdr:col>12</xdr:col>
      <xdr:colOff>622554</xdr:colOff>
      <xdr:row>63</xdr:row>
      <xdr:rowOff>6096</xdr:rowOff>
    </xdr:to>
    <xdr:pic>
      <xdr:nvPicPr>
        <xdr:cNvPr id="9"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20175"/>
          <a:ext cx="7918704" cy="76809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mments" Target="../comments5.xml"/><Relationship Id="rId5" Type="http://schemas.openxmlformats.org/officeDocument/2006/relationships/image" Target="../media/image10.emf"/><Relationship Id="rId4" Type="http://schemas.openxmlformats.org/officeDocument/2006/relationships/oleObject" Target="../embeddings/Documento_de_Microsoft_Word_97-20031.doc"/></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salud.gob.mx/UNIDADES/CDI/NOM/COMPI/AC24DIC.HTML"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omments" Target="../comments12.xml"/><Relationship Id="rId4" Type="http://schemas.openxmlformats.org/officeDocument/2006/relationships/ctrlProp" Target="../ctrlProps/ctrlProp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trlProp" Target="../ctrlProps/ctrlProp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8.emf"/><Relationship Id="rId4" Type="http://schemas.openxmlformats.org/officeDocument/2006/relationships/package" Target="../embeddings/Documento_de_Microsoft_Word1.docx"/></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vargassergio151@gmail.com" TargetMode="External"/><Relationship Id="rId1" Type="http://schemas.openxmlformats.org/officeDocument/2006/relationships/hyperlink" Target="mailto:pamh75@gmail.com"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9.emf"/><Relationship Id="rId4" Type="http://schemas.openxmlformats.org/officeDocument/2006/relationships/package" Target="../embeddings/Documento_de_Microsoft_Word2.docx"/></Relationships>
</file>

<file path=xl/worksheets/_rels/sheet6.xml.rels><?xml version="1.0" encoding="UTF-8" standalone="yes"?>
<Relationships xmlns="http://schemas.openxmlformats.org/package/2006/relationships"><Relationship Id="rId8" Type="http://schemas.openxmlformats.org/officeDocument/2006/relationships/hyperlink" Target="http://www.ieecolima.org.mx/" TargetMode="External"/><Relationship Id="rId13" Type="http://schemas.openxmlformats.org/officeDocument/2006/relationships/hyperlink" Target="http://www.ieehidalgo.org.mx/" TargetMode="External"/><Relationship Id="rId18" Type="http://schemas.openxmlformats.org/officeDocument/2006/relationships/hyperlink" Target="http://ieen.org.mx/" TargetMode="External"/><Relationship Id="rId26" Type="http://schemas.openxmlformats.org/officeDocument/2006/relationships/hyperlink" Target="http://www.ieesonora.org.mx/" TargetMode="External"/><Relationship Id="rId3" Type="http://schemas.openxmlformats.org/officeDocument/2006/relationships/hyperlink" Target="http://www.ieebcs.org.mx/" TargetMode="External"/><Relationship Id="rId21" Type="http://schemas.openxmlformats.org/officeDocument/2006/relationships/hyperlink" Target="http://www.ieq.org.mx/" TargetMode="External"/><Relationship Id="rId34" Type="http://schemas.openxmlformats.org/officeDocument/2006/relationships/drawing" Target="../drawings/drawing6.xml"/><Relationship Id="rId7" Type="http://schemas.openxmlformats.org/officeDocument/2006/relationships/hyperlink" Target="http://www.iepcc.org.mx/" TargetMode="External"/><Relationship Id="rId12" Type="http://schemas.openxmlformats.org/officeDocument/2006/relationships/hyperlink" Target="http://www.ieegro.org.mx/" TargetMode="External"/><Relationship Id="rId17" Type="http://schemas.openxmlformats.org/officeDocument/2006/relationships/hyperlink" Target="http://impepac.mx/" TargetMode="External"/><Relationship Id="rId25" Type="http://schemas.openxmlformats.org/officeDocument/2006/relationships/hyperlink" Target="http://www.cee-sinaloa.org.mx/publico/principal/index.aspx" TargetMode="External"/><Relationship Id="rId33" Type="http://schemas.openxmlformats.org/officeDocument/2006/relationships/printerSettings" Target="../printerSettings/printerSettings6.bin"/><Relationship Id="rId2" Type="http://schemas.openxmlformats.org/officeDocument/2006/relationships/hyperlink" Target="http://www.iepcbc.org.mx/" TargetMode="External"/><Relationship Id="rId16" Type="http://schemas.openxmlformats.org/officeDocument/2006/relationships/hyperlink" Target="http://www.iem.org.mx/index.php" TargetMode="External"/><Relationship Id="rId20" Type="http://schemas.openxmlformats.org/officeDocument/2006/relationships/hyperlink" Target="http://ieepco.org.mx/" TargetMode="External"/><Relationship Id="rId29" Type="http://schemas.openxmlformats.org/officeDocument/2006/relationships/hyperlink" Target="http://www.ietlax.org.mx/" TargetMode="External"/><Relationship Id="rId1" Type="http://schemas.openxmlformats.org/officeDocument/2006/relationships/hyperlink" Target="http://www.ieeags.org.mx/" TargetMode="External"/><Relationship Id="rId6" Type="http://schemas.openxmlformats.org/officeDocument/2006/relationships/hyperlink" Target="http://www.ieechihuahua.org.mx/" TargetMode="External"/><Relationship Id="rId11" Type="http://schemas.openxmlformats.org/officeDocument/2006/relationships/hyperlink" Target="http://www.ieeg.org.mx/" TargetMode="External"/><Relationship Id="rId24" Type="http://schemas.openxmlformats.org/officeDocument/2006/relationships/hyperlink" Target="http://www.ceepacslp.org.mx/ceepac/index.php" TargetMode="External"/><Relationship Id="rId32" Type="http://schemas.openxmlformats.org/officeDocument/2006/relationships/hyperlink" Target="http://www.ieez.org.mx/" TargetMode="External"/><Relationship Id="rId5" Type="http://schemas.openxmlformats.org/officeDocument/2006/relationships/hyperlink" Target="http://www.iepc-chiapas.org.mx/" TargetMode="External"/><Relationship Id="rId15" Type="http://schemas.openxmlformats.org/officeDocument/2006/relationships/hyperlink" Target="http://www.ieem.org.mx/" TargetMode="External"/><Relationship Id="rId23" Type="http://schemas.openxmlformats.org/officeDocument/2006/relationships/hyperlink" Target="http://www.ieepuebla.org.mx/" TargetMode="External"/><Relationship Id="rId28" Type="http://schemas.openxmlformats.org/officeDocument/2006/relationships/hyperlink" Target="http://ietam.org.mx/portal/" TargetMode="External"/><Relationship Id="rId36" Type="http://schemas.openxmlformats.org/officeDocument/2006/relationships/comments" Target="../comments2.xml"/><Relationship Id="rId10" Type="http://schemas.openxmlformats.org/officeDocument/2006/relationships/hyperlink" Target="http://www.iepcdgo.org.mx/" TargetMode="External"/><Relationship Id="rId19" Type="http://schemas.openxmlformats.org/officeDocument/2006/relationships/hyperlink" Target="http://www.cee-nl.org.mx/" TargetMode="External"/><Relationship Id="rId31" Type="http://schemas.openxmlformats.org/officeDocument/2006/relationships/hyperlink" Target="http://www.ipepac.org.mx/" TargetMode="External"/><Relationship Id="rId4" Type="http://schemas.openxmlformats.org/officeDocument/2006/relationships/hyperlink" Target="http://www.ieec.org.mx/" TargetMode="External"/><Relationship Id="rId9" Type="http://schemas.openxmlformats.org/officeDocument/2006/relationships/hyperlink" Target="http://www.iedf.org.mx/index.php?cadena=" TargetMode="External"/><Relationship Id="rId14" Type="http://schemas.openxmlformats.org/officeDocument/2006/relationships/hyperlink" Target="http://www.iepcjalisco.org.mx/" TargetMode="External"/><Relationship Id="rId22" Type="http://schemas.openxmlformats.org/officeDocument/2006/relationships/hyperlink" Target="http://www.ieepuebla.org.mx/" TargetMode="External"/><Relationship Id="rId27" Type="http://schemas.openxmlformats.org/officeDocument/2006/relationships/hyperlink" Target="http://www.iepct.org.mx/" TargetMode="External"/><Relationship Id="rId30" Type="http://schemas.openxmlformats.org/officeDocument/2006/relationships/hyperlink" Target="http://www.iev.org.mx/" TargetMode="External"/><Relationship Id="rId35"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3.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H33"/>
  <sheetViews>
    <sheetView zoomScaleNormal="100" workbookViewId="0">
      <selection activeCell="H15" sqref="H15"/>
    </sheetView>
  </sheetViews>
  <sheetFormatPr baseColWidth="10" defaultColWidth="0" defaultRowHeight="0" customHeight="1" zeroHeight="1" x14ac:dyDescent="0.25"/>
  <cols>
    <col min="1" max="1" width="6.5703125" customWidth="1"/>
    <col min="2" max="8" width="16.42578125" customWidth="1"/>
    <col min="9" max="16384" width="0" style="174" hidden="1"/>
  </cols>
  <sheetData>
    <row r="1" spans="1:8" ht="12.75" customHeight="1" x14ac:dyDescent="0.25">
      <c r="A1" s="174"/>
      <c r="B1" s="174"/>
      <c r="C1" s="174"/>
      <c r="D1" s="174"/>
      <c r="E1" s="174"/>
      <c r="F1" s="174"/>
      <c r="G1" s="174"/>
      <c r="H1" s="178"/>
    </row>
    <row r="2" spans="1:8" ht="12.75" customHeight="1" x14ac:dyDescent="0.25">
      <c r="A2" s="174"/>
      <c r="B2" s="174"/>
      <c r="C2" s="174"/>
      <c r="D2" s="174"/>
      <c r="E2" s="174"/>
      <c r="F2" s="174"/>
      <c r="G2" s="174"/>
      <c r="H2" s="178"/>
    </row>
    <row r="3" spans="1:8" ht="12.75" customHeight="1" x14ac:dyDescent="0.25">
      <c r="A3" s="174"/>
      <c r="B3" s="174"/>
      <c r="C3" s="174"/>
      <c r="D3" s="174"/>
      <c r="E3" s="174"/>
      <c r="F3" s="174"/>
      <c r="G3" s="174"/>
      <c r="H3" s="178"/>
    </row>
    <row r="4" spans="1:8" ht="12.75" customHeight="1" x14ac:dyDescent="0.25">
      <c r="A4" s="174"/>
      <c r="B4" s="174"/>
      <c r="C4" s="174"/>
      <c r="D4" s="174"/>
      <c r="E4" s="174"/>
      <c r="F4" s="174"/>
      <c r="G4" s="174"/>
      <c r="H4" s="178"/>
    </row>
    <row r="5" spans="1:8" ht="12.75" customHeight="1" x14ac:dyDescent="0.25">
      <c r="A5" s="174"/>
      <c r="B5" s="174"/>
      <c r="C5" s="174"/>
      <c r="D5" s="174"/>
      <c r="E5" s="174"/>
      <c r="F5" s="174"/>
      <c r="G5" s="174"/>
      <c r="H5" s="178"/>
    </row>
    <row r="6" spans="1:8" ht="12.75" customHeight="1" x14ac:dyDescent="0.25">
      <c r="A6" s="174"/>
      <c r="B6" s="174"/>
      <c r="C6" s="174"/>
      <c r="D6" s="174"/>
      <c r="E6" s="174"/>
      <c r="F6" s="174"/>
      <c r="G6" s="174"/>
      <c r="H6" s="178"/>
    </row>
    <row r="7" spans="1:8" ht="12.75" customHeight="1" x14ac:dyDescent="0.25">
      <c r="A7" s="174"/>
      <c r="B7" s="174"/>
      <c r="C7" s="174"/>
      <c r="D7" s="174"/>
      <c r="E7" s="174"/>
      <c r="F7" s="174"/>
      <c r="G7" s="174"/>
      <c r="H7" s="178"/>
    </row>
    <row r="8" spans="1:8" ht="12.75" customHeight="1" x14ac:dyDescent="0.25">
      <c r="A8" s="174"/>
      <c r="B8" s="174"/>
      <c r="C8" s="174"/>
      <c r="D8" s="184"/>
      <c r="E8" s="184"/>
      <c r="F8" s="184"/>
      <c r="G8" s="184"/>
      <c r="H8" s="180"/>
    </row>
    <row r="9" spans="1:8" ht="15" x14ac:dyDescent="0.25">
      <c r="A9" s="173"/>
      <c r="B9" s="173"/>
      <c r="C9" s="173"/>
      <c r="D9" s="185"/>
      <c r="E9" s="185"/>
      <c r="F9" s="185"/>
      <c r="G9" s="185"/>
      <c r="H9" s="181"/>
    </row>
    <row r="10" spans="1:8" ht="21" x14ac:dyDescent="0.6">
      <c r="A10" s="179" t="s">
        <v>2634</v>
      </c>
      <c r="B10" s="179"/>
      <c r="C10" s="240"/>
      <c r="D10" s="241"/>
      <c r="E10" s="186"/>
      <c r="F10" s="186"/>
      <c r="G10" s="186"/>
      <c r="H10" s="182"/>
    </row>
    <row r="11" spans="1:8" ht="21" x14ac:dyDescent="0.6">
      <c r="A11" s="175"/>
      <c r="B11" s="175"/>
      <c r="C11" s="175"/>
      <c r="D11" s="187"/>
      <c r="E11" s="187"/>
      <c r="F11" s="187"/>
      <c r="G11" s="187"/>
      <c r="H11" s="183"/>
    </row>
    <row r="12" spans="1:8" ht="21" x14ac:dyDescent="0.6">
      <c r="A12" s="175"/>
      <c r="B12" s="239" t="s">
        <v>2635</v>
      </c>
      <c r="C12" s="239"/>
      <c r="D12" s="239"/>
      <c r="E12" s="239"/>
      <c r="F12" s="239"/>
      <c r="G12" s="239"/>
      <c r="H12" s="176"/>
    </row>
    <row r="13" spans="1:8" ht="21" x14ac:dyDescent="0.25">
      <c r="A13" s="176"/>
      <c r="B13" s="176"/>
      <c r="C13" s="176"/>
      <c r="D13" s="176"/>
      <c r="E13" s="176"/>
      <c r="F13" s="176"/>
      <c r="G13" s="176"/>
      <c r="H13" s="176"/>
    </row>
    <row r="14" spans="1:8" ht="21" x14ac:dyDescent="0.6">
      <c r="A14" s="175"/>
      <c r="B14" s="239" t="s">
        <v>2636</v>
      </c>
      <c r="C14" s="239"/>
      <c r="D14" s="239"/>
      <c r="E14" s="239"/>
      <c r="F14" s="239"/>
      <c r="G14" s="239"/>
      <c r="H14" s="176"/>
    </row>
    <row r="15" spans="1:8" ht="21" x14ac:dyDescent="0.25">
      <c r="A15" s="176"/>
      <c r="B15" s="176"/>
      <c r="C15" s="176"/>
      <c r="D15" s="176"/>
      <c r="E15" s="176"/>
      <c r="F15" s="176"/>
      <c r="G15" s="176"/>
      <c r="H15" s="176"/>
    </row>
    <row r="16" spans="1:8" ht="21" x14ac:dyDescent="0.6">
      <c r="A16" s="175"/>
      <c r="B16" s="239" t="s">
        <v>2637</v>
      </c>
      <c r="C16" s="239"/>
      <c r="D16" s="239"/>
      <c r="E16" s="239"/>
      <c r="F16" s="239"/>
      <c r="G16" s="239"/>
      <c r="H16" s="176"/>
    </row>
    <row r="17" spans="1:8" ht="21" x14ac:dyDescent="0.25">
      <c r="A17" s="176"/>
      <c r="B17" s="176"/>
      <c r="C17" s="176"/>
      <c r="D17" s="176"/>
      <c r="E17" s="176"/>
      <c r="F17" s="176"/>
      <c r="G17" s="176"/>
      <c r="H17" s="176"/>
    </row>
    <row r="18" spans="1:8" ht="21" x14ac:dyDescent="0.6">
      <c r="A18" s="175"/>
      <c r="B18" s="239" t="s">
        <v>2638</v>
      </c>
      <c r="C18" s="239"/>
      <c r="D18" s="239"/>
      <c r="E18" s="239"/>
      <c r="F18" s="239"/>
      <c r="G18" s="239"/>
      <c r="H18" s="176"/>
    </row>
    <row r="19" spans="1:8" ht="21" x14ac:dyDescent="0.6">
      <c r="A19" s="175"/>
      <c r="B19" s="239" t="s">
        <v>2639</v>
      </c>
      <c r="C19" s="239"/>
      <c r="D19" s="239"/>
      <c r="E19" s="239"/>
      <c r="F19" s="239"/>
      <c r="G19" s="239"/>
      <c r="H19" s="176"/>
    </row>
    <row r="20" spans="1:8" ht="21" x14ac:dyDescent="0.6">
      <c r="A20" s="175"/>
      <c r="B20" s="239" t="s">
        <v>2640</v>
      </c>
      <c r="C20" s="239"/>
      <c r="D20" s="239"/>
      <c r="E20" s="239"/>
      <c r="F20" s="239"/>
      <c r="G20" s="239"/>
      <c r="H20" s="176"/>
    </row>
    <row r="21" spans="1:8" ht="21" x14ac:dyDescent="0.6">
      <c r="A21" s="175"/>
      <c r="B21" s="239" t="s">
        <v>2641</v>
      </c>
      <c r="C21" s="239"/>
      <c r="D21" s="239"/>
      <c r="E21" s="239"/>
      <c r="F21" s="239"/>
      <c r="G21" s="239"/>
      <c r="H21" s="176"/>
    </row>
    <row r="22" spans="1:8" ht="21" x14ac:dyDescent="0.6">
      <c r="A22" s="175"/>
      <c r="B22" s="239" t="s">
        <v>2642</v>
      </c>
      <c r="C22" s="239"/>
      <c r="D22" s="239"/>
      <c r="E22" s="239"/>
      <c r="F22" s="239"/>
      <c r="G22" s="239"/>
      <c r="H22" s="176"/>
    </row>
    <row r="23" spans="1:8" ht="21" x14ac:dyDescent="0.6">
      <c r="A23" s="175"/>
      <c r="B23" s="239" t="s">
        <v>2643</v>
      </c>
      <c r="C23" s="239"/>
      <c r="D23" s="239"/>
      <c r="E23" s="239"/>
      <c r="F23" s="239"/>
      <c r="G23" s="239"/>
      <c r="H23" s="176"/>
    </row>
    <row r="24" spans="1:8" ht="21" x14ac:dyDescent="0.6">
      <c r="A24" s="175"/>
      <c r="B24" s="177"/>
      <c r="C24" s="177"/>
      <c r="D24" s="177"/>
      <c r="E24" s="177"/>
      <c r="F24" s="177"/>
      <c r="G24" s="177"/>
      <c r="H24" s="176"/>
    </row>
    <row r="25" spans="1:8" ht="15" x14ac:dyDescent="0.25"/>
    <row r="26" spans="1:8" ht="15.75" customHeight="1" x14ac:dyDescent="0.25"/>
    <row r="27" spans="1:8" ht="14.25" customHeight="1" x14ac:dyDescent="0.25"/>
    <row r="28" spans="1:8" ht="13.5" customHeight="1" x14ac:dyDescent="0.25"/>
    <row r="29" spans="1:8" ht="16.5" customHeight="1" x14ac:dyDescent="0.25"/>
    <row r="30" spans="1:8" ht="16.5" hidden="1" customHeight="1" thickTop="1" thickBot="1" x14ac:dyDescent="0.3"/>
    <row r="31" spans="1:8" ht="16.5" hidden="1" customHeight="1" thickTop="1" thickBot="1" x14ac:dyDescent="0.3"/>
    <row r="32" spans="1:8" ht="16.5" hidden="1" customHeight="1" thickTop="1" thickBot="1" x14ac:dyDescent="0.3"/>
    <row r="33" ht="16.5" hidden="1" customHeight="1" thickTop="1" thickBot="1" x14ac:dyDescent="0.3"/>
  </sheetData>
  <mergeCells count="10">
    <mergeCell ref="B21:G21"/>
    <mergeCell ref="B22:G22"/>
    <mergeCell ref="B23:G23"/>
    <mergeCell ref="C10:D10"/>
    <mergeCell ref="B12:G12"/>
    <mergeCell ref="B14:G14"/>
    <mergeCell ref="B16:G16"/>
    <mergeCell ref="B18:G18"/>
    <mergeCell ref="B19:G19"/>
    <mergeCell ref="B20:G2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S66"/>
  <sheetViews>
    <sheetView topLeftCell="A31" zoomScalePageLayoutView="80" workbookViewId="0">
      <selection activeCell="N11" sqref="N11"/>
    </sheetView>
  </sheetViews>
  <sheetFormatPr baseColWidth="10" defaultRowHeight="12" x14ac:dyDescent="0.2"/>
  <cols>
    <col min="1" max="2" width="3.7109375" style="1" customWidth="1"/>
    <col min="3" max="3" width="11.42578125" style="1"/>
    <col min="4" max="4" width="3.85546875" style="1" customWidth="1"/>
    <col min="5" max="8" width="11.42578125" style="1"/>
    <col min="9" max="9" width="8.28515625" style="1" customWidth="1"/>
    <col min="10" max="10" width="12.28515625" style="1" customWidth="1"/>
    <col min="11" max="11" width="9" style="1" customWidth="1"/>
    <col min="12" max="16384" width="11.42578125" style="1"/>
  </cols>
  <sheetData>
    <row r="1" spans="1:19" x14ac:dyDescent="0.2">
      <c r="A1" s="9"/>
      <c r="B1" s="9"/>
      <c r="C1" s="9"/>
      <c r="D1" s="9"/>
      <c r="E1" s="9"/>
      <c r="F1" s="9"/>
      <c r="G1" s="9"/>
      <c r="H1" s="9"/>
      <c r="I1" s="9"/>
      <c r="J1" s="9"/>
      <c r="K1" s="9"/>
      <c r="L1" s="9"/>
      <c r="M1" s="9"/>
      <c r="N1" s="9"/>
      <c r="O1" s="9"/>
      <c r="P1" s="9"/>
      <c r="Q1" s="9"/>
      <c r="R1" s="9"/>
      <c r="S1" s="9"/>
    </row>
    <row r="2" spans="1:19" x14ac:dyDescent="0.2">
      <c r="A2" s="9"/>
      <c r="B2" s="9"/>
      <c r="C2" s="9"/>
      <c r="D2" s="9"/>
      <c r="E2" s="9"/>
      <c r="F2" s="9"/>
      <c r="G2" s="9"/>
      <c r="H2" s="9"/>
      <c r="I2" s="9"/>
      <c r="J2" s="9"/>
      <c r="K2" s="9"/>
      <c r="L2" s="9"/>
      <c r="M2" s="9"/>
      <c r="N2" s="9"/>
      <c r="O2" s="9"/>
      <c r="P2" s="9"/>
      <c r="Q2" s="9"/>
      <c r="R2" s="9"/>
      <c r="S2" s="9"/>
    </row>
    <row r="3" spans="1:19" x14ac:dyDescent="0.2">
      <c r="A3" s="9"/>
      <c r="B3" s="9"/>
      <c r="C3" s="9"/>
      <c r="D3" s="9"/>
      <c r="E3" s="9"/>
      <c r="F3" s="9"/>
      <c r="G3" s="9"/>
      <c r="H3" s="9"/>
      <c r="I3" s="9"/>
      <c r="J3" s="9"/>
      <c r="K3" s="9"/>
      <c r="L3" s="9"/>
      <c r="M3" s="9"/>
      <c r="N3" s="9"/>
      <c r="O3" s="9"/>
      <c r="P3" s="9"/>
      <c r="Q3" s="9"/>
      <c r="R3" s="9"/>
      <c r="S3" s="9"/>
    </row>
    <row r="4" spans="1:19" x14ac:dyDescent="0.2">
      <c r="A4" s="9"/>
      <c r="B4" s="9"/>
      <c r="C4" s="9"/>
      <c r="D4" s="9"/>
      <c r="E4" s="9"/>
      <c r="F4" s="9"/>
      <c r="G4" s="9"/>
      <c r="H4" s="9"/>
      <c r="I4" s="9"/>
      <c r="J4" s="9"/>
      <c r="K4" s="9"/>
      <c r="L4" s="9"/>
      <c r="M4" s="9"/>
      <c r="N4" s="9"/>
      <c r="O4" s="9"/>
      <c r="P4" s="9"/>
      <c r="Q4" s="9"/>
      <c r="R4" s="9"/>
      <c r="S4" s="9"/>
    </row>
    <row r="5" spans="1:19" x14ac:dyDescent="0.2">
      <c r="A5" s="9"/>
      <c r="B5" s="9"/>
      <c r="C5" s="9"/>
      <c r="D5" s="9"/>
      <c r="E5" s="9"/>
      <c r="F5" s="9"/>
      <c r="G5" s="9"/>
      <c r="H5" s="9"/>
      <c r="I5" s="9"/>
      <c r="J5" s="9"/>
      <c r="K5" s="9"/>
      <c r="L5" s="9"/>
      <c r="M5" s="9"/>
      <c r="N5" s="9"/>
      <c r="O5" s="9"/>
      <c r="P5" s="9"/>
      <c r="Q5" s="9"/>
      <c r="R5" s="9"/>
      <c r="S5" s="9"/>
    </row>
    <row r="6" spans="1:19" x14ac:dyDescent="0.2">
      <c r="A6" s="9"/>
      <c r="B6" s="9"/>
      <c r="C6" s="9"/>
      <c r="D6" s="9"/>
      <c r="E6" s="9"/>
      <c r="F6" s="9"/>
      <c r="G6" s="9"/>
      <c r="H6" s="9"/>
      <c r="I6" s="9"/>
      <c r="J6" s="9"/>
      <c r="K6" s="9"/>
      <c r="L6" s="9"/>
      <c r="M6" s="9"/>
      <c r="N6" s="9"/>
      <c r="O6" s="9"/>
      <c r="P6" s="9"/>
      <c r="Q6" s="9"/>
      <c r="R6" s="9"/>
      <c r="S6" s="9"/>
    </row>
    <row r="7" spans="1:19" x14ac:dyDescent="0.2">
      <c r="A7" s="9"/>
      <c r="B7" s="9"/>
      <c r="C7" s="9"/>
      <c r="D7" s="9"/>
      <c r="E7" s="9"/>
      <c r="F7" s="9"/>
      <c r="G7" s="9"/>
      <c r="H7" s="9"/>
      <c r="I7" s="9"/>
      <c r="J7" s="9"/>
      <c r="K7" s="9"/>
      <c r="L7" s="9"/>
      <c r="M7" s="9"/>
      <c r="N7" s="9"/>
      <c r="O7" s="9"/>
      <c r="P7" s="9"/>
      <c r="Q7" s="9"/>
      <c r="R7" s="9"/>
      <c r="S7" s="9"/>
    </row>
    <row r="8" spans="1:19" x14ac:dyDescent="0.2">
      <c r="A8" s="9"/>
      <c r="B8" s="9"/>
      <c r="C8" s="9"/>
      <c r="D8" s="9"/>
      <c r="E8" s="9"/>
      <c r="F8" s="9"/>
      <c r="G8" s="9"/>
      <c r="H8" s="9"/>
      <c r="I8" s="9"/>
      <c r="J8" s="9"/>
      <c r="K8" s="9"/>
      <c r="L8" s="9"/>
      <c r="M8" s="9"/>
      <c r="N8" s="9"/>
      <c r="O8" s="9"/>
      <c r="P8" s="9"/>
      <c r="Q8" s="9"/>
      <c r="R8" s="9"/>
      <c r="S8" s="9"/>
    </row>
    <row r="9" spans="1:19" ht="21.75" thickBot="1" x14ac:dyDescent="0.4">
      <c r="A9" s="9"/>
      <c r="B9" s="257" t="s">
        <v>1</v>
      </c>
      <c r="C9" s="257"/>
      <c r="D9" s="257"/>
      <c r="E9" s="257"/>
      <c r="F9" s="257"/>
      <c r="G9" s="257"/>
      <c r="H9" s="257"/>
      <c r="I9" s="257"/>
      <c r="J9" s="257"/>
      <c r="K9" s="257"/>
      <c r="L9" s="257"/>
      <c r="M9" s="257"/>
      <c r="N9" s="9"/>
      <c r="O9" s="9"/>
      <c r="P9" s="9"/>
      <c r="Q9" s="9"/>
      <c r="R9" s="9"/>
      <c r="S9" s="9"/>
    </row>
    <row r="10" spans="1:19" ht="12.75" thickTop="1" x14ac:dyDescent="0.2">
      <c r="A10" s="9"/>
      <c r="B10" s="9"/>
      <c r="C10" s="9"/>
      <c r="D10" s="9"/>
      <c r="E10" s="9"/>
      <c r="F10" s="9"/>
      <c r="G10" s="10"/>
      <c r="H10" s="9"/>
      <c r="I10" s="9"/>
      <c r="J10" s="9"/>
      <c r="K10" s="9"/>
      <c r="L10" s="9"/>
      <c r="M10" s="9"/>
      <c r="N10" s="9"/>
      <c r="O10" s="9"/>
      <c r="P10" s="9"/>
      <c r="Q10" s="9"/>
      <c r="R10" s="9"/>
      <c r="S10" s="9"/>
    </row>
    <row r="11" spans="1:19" ht="12" customHeight="1" x14ac:dyDescent="0.2">
      <c r="A11" s="9"/>
      <c r="B11" s="9"/>
      <c r="C11" s="287" t="s">
        <v>2657</v>
      </c>
      <c r="D11" s="287"/>
      <c r="E11" s="287"/>
      <c r="F11" s="287"/>
      <c r="G11" s="287"/>
      <c r="H11" s="287"/>
      <c r="I11" s="287"/>
      <c r="J11" s="287"/>
      <c r="K11" s="287"/>
      <c r="L11" s="287"/>
      <c r="M11" s="9"/>
      <c r="N11" s="9"/>
      <c r="O11" s="9"/>
      <c r="P11" s="9"/>
      <c r="Q11" s="9"/>
      <c r="R11" s="9"/>
      <c r="S11" s="9"/>
    </row>
    <row r="12" spans="1:19" ht="17.25" customHeight="1" x14ac:dyDescent="0.2">
      <c r="A12" s="9"/>
      <c r="B12" s="9"/>
      <c r="C12" s="287"/>
      <c r="D12" s="287"/>
      <c r="E12" s="287"/>
      <c r="F12" s="287"/>
      <c r="G12" s="287"/>
      <c r="H12" s="287"/>
      <c r="I12" s="287"/>
      <c r="J12" s="287"/>
      <c r="K12" s="287"/>
      <c r="L12" s="287"/>
      <c r="M12" s="9"/>
      <c r="N12" s="9"/>
      <c r="O12" s="9"/>
      <c r="P12" s="9"/>
      <c r="Q12" s="9"/>
      <c r="R12" s="9"/>
      <c r="S12" s="9"/>
    </row>
    <row r="13" spans="1:19" ht="15" customHeight="1" x14ac:dyDescent="0.2">
      <c r="A13" s="9"/>
      <c r="B13" s="9"/>
      <c r="C13" s="256" t="s">
        <v>2658</v>
      </c>
      <c r="D13" s="256"/>
      <c r="E13" s="256"/>
      <c r="F13" s="256"/>
      <c r="G13" s="256"/>
      <c r="H13" s="256"/>
      <c r="I13" s="256"/>
      <c r="J13" s="256"/>
      <c r="K13" s="256"/>
      <c r="L13" s="256"/>
      <c r="M13" s="9"/>
      <c r="N13" s="9"/>
      <c r="O13" s="9"/>
      <c r="P13" s="9"/>
      <c r="Q13" s="9"/>
      <c r="R13" s="9"/>
      <c r="S13" s="9"/>
    </row>
    <row r="14" spans="1:19" x14ac:dyDescent="0.2">
      <c r="A14" s="9"/>
      <c r="B14" s="9"/>
      <c r="C14" s="256"/>
      <c r="D14" s="256"/>
      <c r="E14" s="256"/>
      <c r="F14" s="256"/>
      <c r="G14" s="256"/>
      <c r="H14" s="256"/>
      <c r="I14" s="256"/>
      <c r="J14" s="256"/>
      <c r="K14" s="256"/>
      <c r="L14" s="256"/>
      <c r="M14" s="9"/>
      <c r="N14" s="9"/>
      <c r="O14" s="9"/>
      <c r="P14" s="9"/>
      <c r="Q14" s="9"/>
      <c r="R14" s="9"/>
      <c r="S14" s="9"/>
    </row>
    <row r="15" spans="1:19" x14ac:dyDescent="0.2">
      <c r="A15" s="9"/>
      <c r="B15" s="9"/>
      <c r="C15" s="256"/>
      <c r="D15" s="256"/>
      <c r="E15" s="256"/>
      <c r="F15" s="256"/>
      <c r="G15" s="256"/>
      <c r="H15" s="256"/>
      <c r="I15" s="256"/>
      <c r="J15" s="256"/>
      <c r="K15" s="256"/>
      <c r="L15" s="256"/>
      <c r="M15" s="9"/>
      <c r="N15" s="9"/>
      <c r="O15" s="9"/>
      <c r="P15" s="9"/>
      <c r="Q15" s="9"/>
      <c r="R15" s="9"/>
      <c r="S15" s="9"/>
    </row>
    <row r="16" spans="1:19" x14ac:dyDescent="0.2">
      <c r="A16" s="9"/>
      <c r="B16" s="9"/>
      <c r="C16" s="9"/>
      <c r="D16" s="9"/>
      <c r="E16" s="9"/>
      <c r="F16" s="9"/>
      <c r="G16" s="9"/>
      <c r="H16" s="9"/>
      <c r="I16" s="9"/>
      <c r="J16" s="9"/>
      <c r="K16" s="9"/>
      <c r="L16" s="9"/>
      <c r="M16" s="9"/>
      <c r="N16" s="9"/>
      <c r="O16" s="9"/>
      <c r="P16" s="9"/>
      <c r="Q16" s="9"/>
      <c r="R16" s="9"/>
      <c r="S16" s="9"/>
    </row>
    <row r="17" spans="1:19" x14ac:dyDescent="0.2">
      <c r="A17" s="9"/>
      <c r="B17" s="9"/>
      <c r="C17" s="9"/>
      <c r="D17" s="9"/>
      <c r="E17" s="9"/>
      <c r="F17" s="9"/>
      <c r="G17" s="9"/>
      <c r="H17" s="9"/>
      <c r="I17" s="9"/>
      <c r="J17" s="9"/>
      <c r="K17" s="9"/>
      <c r="L17" s="9"/>
      <c r="M17" s="9"/>
      <c r="N17" s="9"/>
      <c r="O17" s="9"/>
      <c r="P17" s="9"/>
      <c r="Q17" s="9"/>
      <c r="R17" s="9"/>
      <c r="S17" s="9"/>
    </row>
    <row r="18" spans="1:19" x14ac:dyDescent="0.2">
      <c r="A18" s="9"/>
      <c r="B18" s="9"/>
      <c r="C18" s="9"/>
      <c r="D18" s="9"/>
      <c r="E18" s="9"/>
      <c r="F18" s="9"/>
      <c r="G18" s="9"/>
      <c r="H18" s="9"/>
      <c r="I18" s="9"/>
      <c r="J18" s="9"/>
      <c r="K18" s="9"/>
      <c r="L18" s="9"/>
      <c r="M18" s="9"/>
      <c r="N18" s="9"/>
      <c r="O18" s="9"/>
      <c r="P18" s="9"/>
      <c r="Q18" s="9"/>
      <c r="R18" s="9"/>
      <c r="S18" s="9"/>
    </row>
    <row r="19" spans="1:19" x14ac:dyDescent="0.2">
      <c r="A19" s="9"/>
      <c r="B19" s="9"/>
      <c r="C19" s="9"/>
      <c r="D19" s="9"/>
      <c r="E19" s="9"/>
      <c r="F19" s="9"/>
      <c r="G19" s="9"/>
      <c r="H19" s="9"/>
      <c r="I19" s="9"/>
      <c r="J19" s="9"/>
      <c r="K19" s="9"/>
      <c r="L19" s="9"/>
      <c r="M19" s="9"/>
      <c r="N19" s="9"/>
      <c r="O19" s="9"/>
      <c r="P19" s="9"/>
      <c r="Q19" s="9"/>
      <c r="R19" s="9"/>
      <c r="S19" s="9"/>
    </row>
    <row r="20" spans="1:19" x14ac:dyDescent="0.2">
      <c r="A20" s="9"/>
      <c r="B20" s="9"/>
      <c r="C20" s="9"/>
      <c r="D20" s="9"/>
      <c r="E20" s="9"/>
      <c r="F20" s="9"/>
      <c r="G20" s="9"/>
      <c r="H20" s="9"/>
      <c r="I20" s="9"/>
      <c r="J20" s="9"/>
      <c r="K20" s="9"/>
      <c r="L20" s="9"/>
      <c r="M20" s="9"/>
      <c r="N20" s="9"/>
      <c r="O20" s="9"/>
      <c r="P20" s="9"/>
      <c r="Q20" s="9"/>
      <c r="R20" s="9"/>
      <c r="S20" s="9"/>
    </row>
    <row r="21" spans="1:19" ht="15.75" customHeight="1" x14ac:dyDescent="0.2">
      <c r="A21" s="9"/>
      <c r="B21" s="9"/>
      <c r="C21" s="9"/>
      <c r="D21" s="9"/>
      <c r="E21" s="9"/>
      <c r="F21" s="9"/>
      <c r="G21" s="9"/>
      <c r="H21" s="9"/>
      <c r="I21" s="9"/>
      <c r="J21" s="9"/>
      <c r="K21" s="9"/>
      <c r="L21" s="9"/>
      <c r="M21" s="9"/>
      <c r="N21" s="9"/>
      <c r="O21" s="9"/>
      <c r="P21" s="9"/>
      <c r="Q21" s="9"/>
      <c r="R21" s="9"/>
      <c r="S21" s="9"/>
    </row>
    <row r="22" spans="1:19" x14ac:dyDescent="0.2">
      <c r="A22" s="9"/>
      <c r="B22" s="9"/>
      <c r="C22" s="9"/>
      <c r="D22" s="9"/>
      <c r="E22" s="9"/>
      <c r="F22" s="9"/>
      <c r="G22" s="9"/>
      <c r="H22" s="9"/>
      <c r="I22" s="9"/>
      <c r="J22" s="9"/>
      <c r="K22" s="9"/>
      <c r="L22" s="9"/>
      <c r="M22" s="9"/>
      <c r="N22" s="9"/>
      <c r="O22" s="9"/>
      <c r="P22" s="9"/>
      <c r="Q22" s="9"/>
      <c r="R22" s="9"/>
      <c r="S22" s="9"/>
    </row>
    <row r="23" spans="1:19" x14ac:dyDescent="0.2">
      <c r="A23" s="9"/>
      <c r="B23" s="9"/>
      <c r="C23" s="9"/>
      <c r="D23" s="9"/>
      <c r="E23" s="9"/>
      <c r="F23" s="9"/>
      <c r="G23" s="9"/>
      <c r="H23" s="9"/>
      <c r="I23" s="9"/>
      <c r="J23" s="9"/>
      <c r="K23" s="9"/>
      <c r="L23" s="9"/>
      <c r="M23" s="9"/>
      <c r="N23" s="9"/>
      <c r="O23" s="9"/>
      <c r="P23" s="9"/>
      <c r="Q23" s="9"/>
      <c r="R23" s="9"/>
      <c r="S23" s="9"/>
    </row>
    <row r="24" spans="1:19" x14ac:dyDescent="0.2">
      <c r="A24" s="9"/>
      <c r="B24" s="9"/>
      <c r="C24" s="9"/>
      <c r="D24" s="9"/>
      <c r="E24" s="9"/>
      <c r="F24" s="9"/>
      <c r="G24" s="9"/>
      <c r="H24" s="9"/>
      <c r="I24" s="9"/>
      <c r="J24" s="9"/>
      <c r="K24" s="9"/>
      <c r="L24" s="9"/>
      <c r="M24" s="9"/>
      <c r="N24" s="9"/>
      <c r="O24" s="9"/>
      <c r="P24" s="9"/>
      <c r="Q24" s="9"/>
      <c r="R24" s="9"/>
      <c r="S24" s="9"/>
    </row>
    <row r="25" spans="1:19" x14ac:dyDescent="0.2">
      <c r="A25" s="9"/>
      <c r="B25" s="9"/>
      <c r="C25" s="9"/>
      <c r="D25" s="9"/>
      <c r="E25" s="9"/>
      <c r="F25" s="9"/>
      <c r="G25" s="9"/>
      <c r="H25" s="9"/>
      <c r="I25" s="9"/>
      <c r="J25" s="9"/>
      <c r="K25" s="9"/>
      <c r="L25" s="9"/>
      <c r="M25" s="9"/>
      <c r="N25" s="9"/>
      <c r="O25" s="9"/>
      <c r="P25" s="9"/>
      <c r="Q25" s="9"/>
      <c r="R25" s="9"/>
      <c r="S25" s="9"/>
    </row>
    <row r="26" spans="1:19" x14ac:dyDescent="0.2">
      <c r="A26" s="9"/>
      <c r="B26" s="9"/>
      <c r="C26" s="9"/>
      <c r="D26" s="9"/>
      <c r="E26" s="9"/>
      <c r="F26" s="9"/>
      <c r="G26" s="9"/>
      <c r="H26" s="9"/>
      <c r="I26" s="9"/>
      <c r="J26" s="9"/>
      <c r="K26" s="9"/>
      <c r="L26" s="9"/>
      <c r="M26" s="9"/>
      <c r="N26" s="9"/>
      <c r="O26" s="9"/>
      <c r="P26" s="9"/>
      <c r="Q26" s="9"/>
      <c r="R26" s="9"/>
      <c r="S26" s="9"/>
    </row>
    <row r="27" spans="1:19" x14ac:dyDescent="0.2">
      <c r="A27" s="9"/>
      <c r="B27" s="9"/>
      <c r="C27" s="9"/>
      <c r="D27" s="9"/>
      <c r="E27" s="9"/>
      <c r="F27" s="9"/>
      <c r="G27" s="9"/>
      <c r="H27" s="9"/>
      <c r="I27" s="9"/>
      <c r="J27" s="9"/>
      <c r="K27" s="9"/>
      <c r="L27" s="9"/>
      <c r="M27" s="9"/>
      <c r="N27" s="9"/>
      <c r="O27" s="9"/>
      <c r="P27" s="9"/>
      <c r="Q27" s="9"/>
      <c r="R27" s="9"/>
      <c r="S27" s="9"/>
    </row>
    <row r="28" spans="1:19" x14ac:dyDescent="0.2">
      <c r="A28" s="9"/>
      <c r="B28" s="9"/>
      <c r="C28" s="9"/>
      <c r="D28" s="9"/>
      <c r="E28" s="9"/>
      <c r="F28" s="9"/>
      <c r="G28" s="9"/>
      <c r="H28" s="9"/>
      <c r="I28" s="9"/>
      <c r="J28" s="9"/>
      <c r="K28" s="9"/>
      <c r="L28" s="9"/>
      <c r="M28" s="9"/>
      <c r="N28" s="9"/>
      <c r="O28" s="9"/>
      <c r="P28" s="9"/>
      <c r="Q28" s="9"/>
      <c r="R28" s="9"/>
      <c r="S28" s="9"/>
    </row>
    <row r="29" spans="1:19" x14ac:dyDescent="0.2">
      <c r="A29" s="9"/>
      <c r="B29" s="9"/>
      <c r="C29" s="9"/>
      <c r="D29" s="9"/>
      <c r="E29" s="9"/>
      <c r="F29" s="9"/>
      <c r="G29" s="9"/>
      <c r="H29" s="9"/>
      <c r="I29" s="9"/>
      <c r="J29" s="9"/>
      <c r="K29" s="9"/>
      <c r="L29" s="9"/>
      <c r="M29" s="9"/>
      <c r="N29" s="9"/>
      <c r="O29" s="9"/>
      <c r="P29" s="9"/>
      <c r="Q29" s="9"/>
      <c r="R29" s="9"/>
      <c r="S29" s="9"/>
    </row>
    <row r="30" spans="1:19" x14ac:dyDescent="0.2">
      <c r="A30" s="9"/>
      <c r="B30" s="9"/>
      <c r="C30" s="9"/>
      <c r="D30" s="9"/>
      <c r="E30" s="9"/>
      <c r="F30" s="9"/>
      <c r="G30" s="9"/>
      <c r="H30" s="9"/>
      <c r="I30" s="9"/>
      <c r="J30" s="9"/>
      <c r="K30" s="9"/>
      <c r="L30" s="9"/>
      <c r="M30" s="9"/>
      <c r="N30" s="9"/>
      <c r="O30" s="9"/>
      <c r="P30" s="9"/>
      <c r="Q30" s="9"/>
      <c r="R30" s="9"/>
      <c r="S30" s="9"/>
    </row>
    <row r="31" spans="1:19" x14ac:dyDescent="0.2">
      <c r="A31" s="9"/>
      <c r="B31" s="9"/>
      <c r="C31" s="9"/>
      <c r="D31" s="9"/>
      <c r="E31" s="9"/>
      <c r="F31" s="9"/>
      <c r="G31" s="9"/>
      <c r="H31" s="9"/>
      <c r="I31" s="9"/>
      <c r="J31" s="9"/>
      <c r="K31" s="9"/>
      <c r="L31" s="9"/>
      <c r="M31" s="9"/>
      <c r="N31" s="9"/>
      <c r="O31" s="9"/>
      <c r="P31" s="9"/>
      <c r="Q31" s="9"/>
      <c r="R31" s="9"/>
      <c r="S31" s="9"/>
    </row>
    <row r="32" spans="1:19" x14ac:dyDescent="0.2">
      <c r="A32" s="9"/>
      <c r="B32" s="9"/>
      <c r="C32" s="9"/>
      <c r="D32" s="9"/>
      <c r="E32" s="9"/>
      <c r="F32" s="9"/>
      <c r="G32" s="9"/>
      <c r="H32" s="9"/>
      <c r="I32" s="9"/>
      <c r="J32" s="9"/>
      <c r="K32" s="9"/>
      <c r="L32" s="9"/>
      <c r="M32" s="9"/>
      <c r="N32" s="9"/>
      <c r="O32" s="9"/>
      <c r="P32" s="9"/>
      <c r="Q32" s="9"/>
      <c r="R32" s="9"/>
      <c r="S32" s="9"/>
    </row>
    <row r="33" spans="1:19" x14ac:dyDescent="0.2">
      <c r="A33" s="9"/>
      <c r="B33" s="9"/>
      <c r="C33" s="9"/>
      <c r="D33" s="9"/>
      <c r="E33" s="9"/>
      <c r="F33" s="9"/>
      <c r="G33" s="9"/>
      <c r="H33" s="9"/>
      <c r="I33" s="9"/>
      <c r="J33" s="9"/>
      <c r="K33" s="9"/>
      <c r="L33" s="9"/>
      <c r="M33" s="9"/>
      <c r="N33" s="9"/>
      <c r="O33" s="9"/>
      <c r="P33" s="9"/>
      <c r="Q33" s="9"/>
      <c r="R33" s="9"/>
      <c r="S33" s="9"/>
    </row>
    <row r="34" spans="1:19" x14ac:dyDescent="0.2">
      <c r="A34" s="9"/>
      <c r="B34" s="9"/>
      <c r="C34" s="9"/>
      <c r="D34" s="9"/>
      <c r="E34" s="9"/>
      <c r="F34" s="9"/>
      <c r="G34" s="9"/>
      <c r="H34" s="9"/>
      <c r="I34" s="9"/>
      <c r="J34" s="9"/>
      <c r="K34" s="9"/>
      <c r="L34" s="9"/>
      <c r="M34" s="9"/>
      <c r="N34" s="9"/>
      <c r="O34" s="9"/>
      <c r="P34" s="9"/>
      <c r="Q34" s="9"/>
      <c r="R34" s="9"/>
      <c r="S34" s="9"/>
    </row>
    <row r="35" spans="1:19" x14ac:dyDescent="0.2">
      <c r="A35" s="9"/>
      <c r="B35" s="9"/>
      <c r="C35" s="9"/>
      <c r="D35" s="9"/>
      <c r="E35" s="9"/>
      <c r="F35" s="9"/>
      <c r="G35" s="9"/>
      <c r="H35" s="9"/>
      <c r="I35" s="9"/>
      <c r="J35" s="9"/>
      <c r="K35" s="9"/>
      <c r="L35" s="9"/>
      <c r="M35" s="9"/>
      <c r="N35" s="9"/>
      <c r="O35" s="9"/>
      <c r="P35" s="9"/>
      <c r="Q35" s="9"/>
      <c r="R35" s="9"/>
      <c r="S35" s="9"/>
    </row>
    <row r="36" spans="1:19" x14ac:dyDescent="0.2">
      <c r="A36" s="9"/>
      <c r="B36" s="9"/>
      <c r="C36" s="9"/>
      <c r="D36" s="9"/>
      <c r="E36" s="9"/>
      <c r="F36" s="9"/>
      <c r="G36" s="9"/>
      <c r="H36" s="9"/>
      <c r="I36" s="9"/>
      <c r="J36" s="9"/>
      <c r="K36" s="9"/>
      <c r="L36" s="9"/>
      <c r="M36" s="9"/>
      <c r="N36" s="9"/>
      <c r="O36" s="9"/>
      <c r="P36" s="9"/>
      <c r="Q36" s="9"/>
      <c r="R36" s="9"/>
      <c r="S36" s="9"/>
    </row>
    <row r="37" spans="1:19" x14ac:dyDescent="0.2">
      <c r="A37" s="9"/>
      <c r="B37" s="9"/>
      <c r="C37" s="9"/>
      <c r="D37" s="9"/>
      <c r="E37" s="9"/>
      <c r="F37" s="9"/>
      <c r="G37" s="9"/>
      <c r="H37" s="9"/>
      <c r="I37" s="9"/>
      <c r="J37" s="9"/>
      <c r="K37" s="9"/>
      <c r="L37" s="9"/>
      <c r="M37" s="9"/>
      <c r="N37" s="9"/>
      <c r="O37" s="9"/>
      <c r="P37" s="9"/>
      <c r="Q37" s="9"/>
      <c r="R37" s="9"/>
      <c r="S37" s="9"/>
    </row>
    <row r="38" spans="1:19" x14ac:dyDescent="0.2">
      <c r="A38" s="9"/>
      <c r="B38" s="9"/>
      <c r="C38" s="9"/>
      <c r="D38" s="9"/>
      <c r="E38" s="9"/>
      <c r="F38" s="9"/>
      <c r="G38" s="9"/>
      <c r="H38" s="9"/>
      <c r="I38" s="9"/>
      <c r="J38" s="9"/>
      <c r="K38" s="9"/>
      <c r="L38" s="9"/>
      <c r="M38" s="9"/>
      <c r="N38" s="9"/>
      <c r="O38" s="9"/>
      <c r="P38" s="9"/>
      <c r="Q38" s="9"/>
      <c r="R38" s="9"/>
      <c r="S38" s="9"/>
    </row>
    <row r="39" spans="1:19" x14ac:dyDescent="0.2">
      <c r="A39" s="9"/>
      <c r="B39" s="9"/>
      <c r="C39" s="9"/>
      <c r="D39" s="9"/>
      <c r="E39" s="9"/>
      <c r="F39" s="9"/>
      <c r="G39" s="9"/>
      <c r="H39" s="9"/>
      <c r="I39" s="9"/>
      <c r="J39" s="9"/>
      <c r="K39" s="9"/>
      <c r="L39" s="9"/>
      <c r="M39" s="9"/>
      <c r="N39" s="9"/>
      <c r="O39" s="9"/>
      <c r="P39" s="9"/>
      <c r="Q39" s="9"/>
      <c r="R39" s="9"/>
      <c r="S39" s="9"/>
    </row>
    <row r="40" spans="1:19" x14ac:dyDescent="0.2">
      <c r="A40" s="9"/>
      <c r="B40" s="9"/>
      <c r="C40" s="9"/>
      <c r="D40" s="9"/>
      <c r="E40" s="9"/>
      <c r="F40" s="9"/>
      <c r="G40" s="9"/>
      <c r="H40" s="9"/>
      <c r="I40" s="9"/>
      <c r="J40" s="9"/>
      <c r="K40" s="9"/>
      <c r="L40" s="9"/>
      <c r="M40" s="9"/>
      <c r="N40" s="9"/>
      <c r="O40" s="9"/>
      <c r="P40" s="9"/>
      <c r="Q40" s="9"/>
      <c r="R40" s="9"/>
      <c r="S40" s="9"/>
    </row>
    <row r="41" spans="1:19" x14ac:dyDescent="0.2">
      <c r="A41" s="9"/>
      <c r="B41" s="9"/>
      <c r="C41" s="9"/>
      <c r="D41" s="9"/>
      <c r="E41" s="9"/>
      <c r="F41" s="9"/>
      <c r="G41" s="9"/>
      <c r="H41" s="9"/>
      <c r="I41" s="9"/>
      <c r="J41" s="9"/>
      <c r="K41" s="9"/>
      <c r="L41" s="9"/>
      <c r="M41" s="9"/>
      <c r="N41" s="9"/>
      <c r="O41" s="9"/>
      <c r="P41" s="9"/>
      <c r="Q41" s="9"/>
      <c r="R41" s="9"/>
      <c r="S41" s="9"/>
    </row>
    <row r="42" spans="1:19" x14ac:dyDescent="0.2">
      <c r="A42" s="9"/>
      <c r="B42" s="9"/>
      <c r="C42" s="9"/>
      <c r="D42" s="9"/>
      <c r="E42" s="9"/>
      <c r="F42" s="9"/>
      <c r="G42" s="9"/>
      <c r="H42" s="9"/>
      <c r="I42" s="9"/>
      <c r="J42" s="9"/>
      <c r="K42" s="9"/>
      <c r="L42" s="9"/>
      <c r="M42" s="9"/>
      <c r="N42" s="9"/>
      <c r="O42" s="9"/>
      <c r="P42" s="9"/>
      <c r="Q42" s="9"/>
      <c r="R42" s="9"/>
      <c r="S42" s="9"/>
    </row>
    <row r="43" spans="1:19" x14ac:dyDescent="0.2">
      <c r="A43" s="9"/>
      <c r="B43" s="9"/>
      <c r="C43" s="9"/>
      <c r="D43" s="9"/>
      <c r="E43" s="9"/>
      <c r="F43" s="9"/>
      <c r="G43" s="9"/>
      <c r="H43" s="9"/>
      <c r="I43" s="9"/>
      <c r="J43" s="9"/>
      <c r="K43" s="9"/>
      <c r="L43" s="9"/>
      <c r="M43" s="9"/>
      <c r="N43" s="9"/>
      <c r="O43" s="9"/>
      <c r="P43" s="9"/>
      <c r="Q43" s="9"/>
      <c r="R43" s="9"/>
      <c r="S43" s="9"/>
    </row>
    <row r="44" spans="1:19" x14ac:dyDescent="0.2">
      <c r="A44" s="9"/>
      <c r="B44" s="9"/>
      <c r="C44" s="9"/>
      <c r="D44" s="9"/>
      <c r="E44" s="9"/>
      <c r="F44" s="9"/>
      <c r="G44" s="9"/>
      <c r="H44" s="9"/>
      <c r="I44" s="9"/>
      <c r="J44" s="9"/>
      <c r="K44" s="9"/>
      <c r="L44" s="9"/>
      <c r="M44" s="9"/>
      <c r="N44" s="9"/>
      <c r="O44" s="9"/>
      <c r="P44" s="9"/>
      <c r="Q44" s="9"/>
      <c r="R44" s="9"/>
      <c r="S44" s="9"/>
    </row>
    <row r="45" spans="1:19" x14ac:dyDescent="0.2">
      <c r="A45" s="9"/>
      <c r="B45" s="9"/>
      <c r="C45" s="9"/>
      <c r="D45" s="9"/>
      <c r="E45" s="9"/>
      <c r="F45" s="9"/>
      <c r="G45" s="9"/>
      <c r="H45" s="9"/>
      <c r="I45" s="9"/>
      <c r="J45" s="9"/>
      <c r="K45" s="9"/>
      <c r="L45" s="9"/>
      <c r="M45" s="9"/>
      <c r="N45" s="9"/>
      <c r="O45" s="9"/>
      <c r="P45" s="9"/>
      <c r="Q45" s="9"/>
      <c r="R45" s="9"/>
      <c r="S45" s="9"/>
    </row>
    <row r="46" spans="1:19" x14ac:dyDescent="0.2">
      <c r="A46" s="9"/>
      <c r="B46" s="9"/>
      <c r="C46" s="9"/>
      <c r="D46" s="9"/>
      <c r="E46" s="9"/>
      <c r="F46" s="9"/>
      <c r="G46" s="9"/>
      <c r="H46" s="9"/>
      <c r="I46" s="9"/>
      <c r="J46" s="9"/>
      <c r="K46" s="9"/>
      <c r="L46" s="9"/>
      <c r="M46" s="9"/>
      <c r="N46" s="9"/>
      <c r="O46" s="9"/>
      <c r="P46" s="9"/>
      <c r="Q46" s="9"/>
      <c r="R46" s="9"/>
      <c r="S46" s="9"/>
    </row>
    <row r="47" spans="1:19" x14ac:dyDescent="0.2">
      <c r="A47" s="9"/>
      <c r="B47" s="9"/>
      <c r="C47" s="9"/>
      <c r="D47" s="9"/>
      <c r="E47" s="9"/>
      <c r="F47" s="9"/>
      <c r="G47" s="9"/>
      <c r="H47" s="9"/>
      <c r="I47" s="9"/>
      <c r="J47" s="9"/>
      <c r="K47" s="9"/>
      <c r="L47" s="9"/>
      <c r="M47" s="9"/>
      <c r="N47" s="9"/>
      <c r="O47" s="9"/>
      <c r="P47" s="9"/>
      <c r="Q47" s="9"/>
      <c r="R47" s="9"/>
      <c r="S47" s="9"/>
    </row>
    <row r="48" spans="1:19" x14ac:dyDescent="0.2">
      <c r="A48" s="9"/>
      <c r="B48" s="9"/>
      <c r="C48" s="9"/>
      <c r="D48" s="9"/>
      <c r="E48" s="9"/>
      <c r="F48" s="9"/>
      <c r="G48" s="9"/>
      <c r="H48" s="9"/>
      <c r="I48" s="9"/>
      <c r="J48" s="9"/>
      <c r="K48" s="9"/>
      <c r="L48" s="9"/>
      <c r="M48" s="9"/>
      <c r="N48" s="9"/>
      <c r="O48" s="9"/>
      <c r="P48" s="9"/>
      <c r="Q48" s="9"/>
      <c r="R48" s="9"/>
      <c r="S48" s="9"/>
    </row>
    <row r="49" spans="1:19" x14ac:dyDescent="0.2">
      <c r="A49" s="9"/>
      <c r="B49" s="9"/>
      <c r="C49" s="9"/>
      <c r="D49" s="9"/>
      <c r="E49" s="9"/>
      <c r="F49" s="9"/>
      <c r="G49" s="9"/>
      <c r="H49" s="9"/>
      <c r="I49" s="9"/>
      <c r="J49" s="9"/>
      <c r="K49" s="9"/>
      <c r="L49" s="9"/>
      <c r="M49" s="9"/>
      <c r="N49" s="9"/>
      <c r="O49" s="9"/>
      <c r="P49" s="9"/>
      <c r="Q49" s="9"/>
      <c r="R49" s="9"/>
      <c r="S49" s="9"/>
    </row>
    <row r="50" spans="1:19" x14ac:dyDescent="0.2">
      <c r="A50" s="9"/>
      <c r="B50" s="9"/>
      <c r="C50" s="9"/>
      <c r="D50" s="9"/>
      <c r="E50" s="9"/>
      <c r="F50" s="9"/>
      <c r="G50" s="9"/>
      <c r="H50" s="9"/>
      <c r="I50" s="9"/>
      <c r="J50" s="9"/>
      <c r="K50" s="9"/>
      <c r="L50" s="9"/>
      <c r="M50" s="9"/>
      <c r="N50" s="9"/>
      <c r="O50" s="9"/>
      <c r="P50" s="9"/>
      <c r="Q50" s="9"/>
      <c r="R50" s="9"/>
      <c r="S50" s="9"/>
    </row>
    <row r="51" spans="1:19" x14ac:dyDescent="0.2">
      <c r="A51" s="9"/>
      <c r="B51" s="9"/>
      <c r="C51" s="9"/>
      <c r="D51" s="9"/>
      <c r="E51" s="9"/>
      <c r="F51" s="9"/>
      <c r="G51" s="9"/>
      <c r="H51" s="9"/>
      <c r="I51" s="9"/>
      <c r="J51" s="9"/>
      <c r="K51" s="9"/>
      <c r="L51" s="9"/>
      <c r="M51" s="9"/>
      <c r="N51" s="9"/>
      <c r="O51" s="9"/>
      <c r="P51" s="9"/>
      <c r="Q51" s="9"/>
      <c r="R51" s="9"/>
      <c r="S51" s="9"/>
    </row>
    <row r="52" spans="1:19" x14ac:dyDescent="0.2">
      <c r="A52" s="9"/>
      <c r="B52" s="9"/>
      <c r="C52" s="9"/>
      <c r="D52" s="9"/>
      <c r="E52" s="9"/>
      <c r="F52" s="9"/>
      <c r="G52" s="9"/>
      <c r="H52" s="9"/>
      <c r="I52" s="9"/>
      <c r="J52" s="9"/>
      <c r="K52" s="9"/>
      <c r="L52" s="9"/>
      <c r="M52" s="9"/>
      <c r="N52" s="9"/>
      <c r="O52" s="9"/>
      <c r="P52" s="9"/>
      <c r="Q52" s="9"/>
      <c r="R52" s="9"/>
      <c r="S52" s="9"/>
    </row>
    <row r="53" spans="1:19" x14ac:dyDescent="0.2">
      <c r="A53" s="9"/>
      <c r="B53" s="9"/>
      <c r="C53" s="9"/>
      <c r="D53" s="9"/>
      <c r="E53" s="9"/>
      <c r="F53" s="9"/>
      <c r="G53" s="9"/>
      <c r="H53" s="9"/>
      <c r="I53" s="9"/>
      <c r="J53" s="9"/>
      <c r="K53" s="9"/>
      <c r="L53" s="9"/>
      <c r="M53" s="9"/>
      <c r="N53" s="9"/>
      <c r="O53" s="9"/>
      <c r="P53" s="9"/>
      <c r="Q53" s="9"/>
      <c r="R53" s="9"/>
      <c r="S53" s="9"/>
    </row>
    <row r="54" spans="1:19" x14ac:dyDescent="0.2">
      <c r="A54" s="9"/>
      <c r="B54" s="9"/>
      <c r="C54" s="9"/>
      <c r="D54" s="9"/>
      <c r="E54" s="9"/>
      <c r="F54" s="9"/>
      <c r="G54" s="9"/>
      <c r="H54" s="9"/>
      <c r="I54" s="9"/>
      <c r="J54" s="9"/>
      <c r="K54" s="9"/>
      <c r="L54" s="9"/>
      <c r="M54" s="9"/>
      <c r="N54" s="9"/>
      <c r="O54" s="9"/>
      <c r="P54" s="9"/>
      <c r="Q54" s="9"/>
      <c r="R54" s="9"/>
      <c r="S54" s="9"/>
    </row>
    <row r="55" spans="1:19" x14ac:dyDescent="0.2">
      <c r="A55" s="9"/>
      <c r="B55" s="9"/>
      <c r="C55" s="9"/>
      <c r="D55" s="9"/>
      <c r="E55" s="9"/>
      <c r="F55" s="9"/>
      <c r="G55" s="9"/>
      <c r="H55" s="9"/>
      <c r="I55" s="9"/>
      <c r="J55" s="9"/>
      <c r="K55" s="9"/>
      <c r="L55" s="9"/>
      <c r="M55" s="9"/>
      <c r="N55" s="9"/>
      <c r="O55" s="9"/>
      <c r="P55" s="9"/>
      <c r="Q55" s="9"/>
      <c r="R55" s="9"/>
      <c r="S55" s="9"/>
    </row>
    <row r="56" spans="1:19" x14ac:dyDescent="0.2">
      <c r="A56" s="9"/>
      <c r="B56" s="9"/>
      <c r="C56" s="9"/>
      <c r="D56" s="9"/>
      <c r="E56" s="9"/>
      <c r="F56" s="9"/>
      <c r="G56" s="9"/>
      <c r="H56" s="9"/>
      <c r="I56" s="9"/>
      <c r="J56" s="9"/>
      <c r="K56" s="9"/>
      <c r="L56" s="9"/>
      <c r="M56" s="9"/>
      <c r="N56" s="9"/>
      <c r="O56" s="9"/>
      <c r="P56" s="9"/>
      <c r="Q56" s="9"/>
      <c r="R56" s="9"/>
      <c r="S56" s="9"/>
    </row>
    <row r="57" spans="1:19" x14ac:dyDescent="0.2">
      <c r="A57" s="9"/>
      <c r="B57" s="9"/>
      <c r="C57" s="9"/>
      <c r="D57" s="9"/>
      <c r="E57" s="9"/>
      <c r="F57" s="9"/>
      <c r="G57" s="9"/>
      <c r="H57" s="9"/>
      <c r="I57" s="9"/>
      <c r="J57" s="9"/>
      <c r="K57" s="9"/>
      <c r="L57" s="9"/>
      <c r="M57" s="9"/>
      <c r="N57" s="9"/>
      <c r="O57" s="9"/>
      <c r="P57" s="9"/>
      <c r="Q57" s="9"/>
      <c r="R57" s="9"/>
      <c r="S57" s="9"/>
    </row>
    <row r="58" spans="1:19" x14ac:dyDescent="0.2">
      <c r="A58" s="9"/>
      <c r="B58" s="9"/>
      <c r="C58" s="9"/>
      <c r="D58" s="9"/>
      <c r="E58" s="9"/>
      <c r="F58" s="9"/>
      <c r="G58" s="9"/>
      <c r="H58" s="9"/>
      <c r="I58" s="9"/>
      <c r="J58" s="9"/>
      <c r="K58" s="9"/>
      <c r="L58" s="9"/>
      <c r="M58" s="9"/>
      <c r="N58" s="9"/>
      <c r="O58" s="9"/>
      <c r="P58" s="9"/>
      <c r="Q58" s="9"/>
      <c r="R58" s="9"/>
      <c r="S58" s="9"/>
    </row>
    <row r="59" spans="1:19" x14ac:dyDescent="0.2">
      <c r="A59" s="9"/>
      <c r="B59" s="9"/>
      <c r="C59" s="9"/>
      <c r="D59" s="9"/>
      <c r="E59" s="9"/>
      <c r="F59" s="9"/>
      <c r="G59" s="9"/>
      <c r="H59" s="9"/>
      <c r="I59" s="9"/>
      <c r="J59" s="9"/>
      <c r="K59" s="9"/>
      <c r="L59" s="9"/>
      <c r="M59" s="9"/>
      <c r="N59" s="9"/>
      <c r="O59" s="9"/>
      <c r="P59" s="9"/>
      <c r="Q59" s="9"/>
      <c r="R59" s="9"/>
      <c r="S59" s="9"/>
    </row>
    <row r="60" spans="1:19" x14ac:dyDescent="0.2">
      <c r="A60" s="9"/>
      <c r="B60" s="9"/>
      <c r="C60" s="9"/>
      <c r="D60" s="9"/>
      <c r="E60" s="9"/>
      <c r="F60" s="9"/>
      <c r="G60" s="9"/>
      <c r="H60" s="9"/>
      <c r="I60" s="9"/>
      <c r="J60" s="9"/>
      <c r="K60" s="9"/>
      <c r="L60" s="9"/>
      <c r="M60" s="9"/>
      <c r="N60" s="9"/>
      <c r="O60" s="9"/>
      <c r="P60" s="9"/>
      <c r="Q60" s="9"/>
      <c r="R60" s="9"/>
      <c r="S60" s="9"/>
    </row>
    <row r="61" spans="1:19" x14ac:dyDescent="0.2">
      <c r="A61" s="9"/>
      <c r="B61" s="9"/>
      <c r="C61" s="9"/>
      <c r="D61" s="9"/>
      <c r="E61" s="9"/>
      <c r="F61" s="9"/>
      <c r="G61" s="9"/>
      <c r="H61" s="9"/>
      <c r="I61" s="9"/>
      <c r="J61" s="9"/>
      <c r="K61" s="9"/>
      <c r="L61" s="9"/>
      <c r="M61" s="9"/>
      <c r="N61" s="9"/>
      <c r="O61" s="9"/>
      <c r="P61" s="9"/>
      <c r="Q61" s="9"/>
      <c r="R61" s="9"/>
      <c r="S61" s="9"/>
    </row>
    <row r="62" spans="1:19" x14ac:dyDescent="0.2">
      <c r="A62" s="9"/>
      <c r="B62" s="9"/>
      <c r="C62" s="9"/>
      <c r="D62" s="9"/>
      <c r="E62" s="9"/>
      <c r="F62" s="9"/>
      <c r="G62" s="9"/>
      <c r="H62" s="9"/>
      <c r="I62" s="9"/>
      <c r="J62" s="9"/>
      <c r="K62" s="9"/>
      <c r="L62" s="9"/>
      <c r="M62" s="9"/>
      <c r="N62" s="9"/>
      <c r="O62" s="9"/>
      <c r="P62" s="9"/>
      <c r="Q62" s="9"/>
      <c r="R62" s="9"/>
      <c r="S62" s="9"/>
    </row>
    <row r="63" spans="1:19" x14ac:dyDescent="0.2">
      <c r="A63" s="9"/>
      <c r="B63" s="9"/>
      <c r="C63" s="9"/>
      <c r="D63" s="9"/>
      <c r="E63" s="9"/>
      <c r="F63" s="9"/>
      <c r="G63" s="9"/>
      <c r="H63" s="9"/>
      <c r="I63" s="9"/>
      <c r="J63" s="9"/>
      <c r="K63" s="9"/>
      <c r="L63" s="9"/>
      <c r="M63" s="9"/>
      <c r="N63" s="9"/>
      <c r="O63" s="9"/>
      <c r="P63" s="9"/>
      <c r="Q63" s="9"/>
      <c r="R63" s="9"/>
      <c r="S63" s="9"/>
    </row>
    <row r="64" spans="1:19" x14ac:dyDescent="0.2">
      <c r="A64" s="9"/>
      <c r="B64" s="9"/>
      <c r="C64" s="9"/>
      <c r="D64" s="9"/>
      <c r="E64" s="9"/>
      <c r="F64" s="9"/>
      <c r="G64" s="9"/>
      <c r="H64" s="9"/>
      <c r="I64" s="9"/>
      <c r="J64" s="9"/>
      <c r="K64" s="9"/>
      <c r="L64" s="9"/>
      <c r="M64" s="9"/>
      <c r="N64" s="9"/>
      <c r="O64" s="9"/>
      <c r="P64" s="9"/>
      <c r="Q64" s="9"/>
      <c r="R64" s="9"/>
      <c r="S64" s="9"/>
    </row>
    <row r="65" spans="1:19" x14ac:dyDescent="0.2">
      <c r="A65" s="9"/>
      <c r="B65" s="9"/>
      <c r="C65" s="9"/>
      <c r="D65" s="9"/>
      <c r="E65" s="9"/>
      <c r="F65" s="9"/>
      <c r="G65" s="9"/>
      <c r="H65" s="9"/>
      <c r="I65" s="9"/>
      <c r="J65" s="9"/>
      <c r="K65" s="9"/>
      <c r="L65" s="9"/>
      <c r="M65" s="9"/>
      <c r="N65" s="9"/>
      <c r="O65" s="9"/>
      <c r="P65" s="9"/>
      <c r="Q65" s="9"/>
      <c r="R65" s="9"/>
      <c r="S65" s="9"/>
    </row>
    <row r="66" spans="1:19" x14ac:dyDescent="0.2">
      <c r="A66" s="9"/>
      <c r="B66" s="9"/>
      <c r="C66" s="9"/>
      <c r="D66" s="9"/>
      <c r="E66" s="9"/>
      <c r="F66" s="9"/>
      <c r="G66" s="9"/>
      <c r="H66" s="9"/>
      <c r="I66" s="9"/>
      <c r="J66" s="9"/>
      <c r="K66" s="9"/>
      <c r="L66" s="9"/>
      <c r="M66" s="9"/>
      <c r="N66" s="9"/>
      <c r="O66" s="9"/>
      <c r="P66" s="9"/>
      <c r="Q66" s="9"/>
      <c r="R66" s="9"/>
      <c r="S66" s="9"/>
    </row>
  </sheetData>
  <mergeCells count="3">
    <mergeCell ref="C13:L15"/>
    <mergeCell ref="C11:L12"/>
    <mergeCell ref="B9:M9"/>
  </mergeCells>
  <pageMargins left="0.26041666666666669" right="4.1666666666666664E-2" top="0.10416666666666667" bottom="0.75" header="0.3" footer="0.3"/>
  <pageSetup paperSize="9" orientation="portrait" r:id="rId1"/>
  <drawing r:id="rId2"/>
  <legacyDrawing r:id="rId3"/>
  <oleObjects>
    <mc:AlternateContent xmlns:mc="http://schemas.openxmlformats.org/markup-compatibility/2006">
      <mc:Choice Requires="x14">
        <oleObject progId="Word.Document.8" shapeId="1025" r:id="rId4">
          <objectPr defaultSize="0" autoPict="0" r:id="rId5">
            <anchor moveWithCells="1">
              <from>
                <xdr:col>1</xdr:col>
                <xdr:colOff>190500</xdr:colOff>
                <xdr:row>16</xdr:row>
                <xdr:rowOff>28575</xdr:rowOff>
              </from>
              <to>
                <xdr:col>11</xdr:col>
                <xdr:colOff>704850</xdr:colOff>
                <xdr:row>54</xdr:row>
                <xdr:rowOff>142875</xdr:rowOff>
              </to>
            </anchor>
          </objectPr>
        </oleObject>
      </mc:Choice>
      <mc:Fallback>
        <oleObject progId="Word.Document.8" shapeId="1025"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AT2495"/>
  <sheetViews>
    <sheetView workbookViewId="0">
      <selection activeCell="O33" sqref="O33"/>
    </sheetView>
  </sheetViews>
  <sheetFormatPr baseColWidth="10" defaultRowHeight="12" x14ac:dyDescent="0.2"/>
  <cols>
    <col min="1" max="2" width="3.7109375" style="1" customWidth="1"/>
    <col min="3" max="3" width="18.28515625" style="1" customWidth="1"/>
    <col min="4" max="9" width="11.42578125" style="1"/>
    <col min="10" max="10" width="5.42578125" style="1" customWidth="1"/>
    <col min="11" max="18" width="11.42578125" style="1"/>
    <col min="19" max="22" width="11.42578125" style="9"/>
    <col min="23" max="28" width="0" style="9" hidden="1" customWidth="1"/>
    <col min="29" max="46" width="11.42578125" style="9"/>
    <col min="47" max="16384" width="11.42578125" style="1"/>
  </cols>
  <sheetData>
    <row r="1" spans="1:26" x14ac:dyDescent="0.2">
      <c r="A1" s="9"/>
      <c r="B1" s="9"/>
      <c r="C1" s="9"/>
      <c r="D1" s="9"/>
      <c r="E1" s="9"/>
      <c r="F1" s="9"/>
      <c r="G1" s="9"/>
      <c r="H1" s="9"/>
      <c r="I1" s="9"/>
      <c r="J1" s="9"/>
      <c r="K1" s="9"/>
      <c r="L1" s="9"/>
      <c r="M1" s="9"/>
      <c r="N1" s="9"/>
      <c r="O1" s="9"/>
      <c r="P1" s="9"/>
      <c r="Q1" s="9"/>
      <c r="R1" s="9"/>
    </row>
    <row r="2" spans="1:26" ht="14.25" customHeight="1" x14ac:dyDescent="0.2">
      <c r="A2" s="9"/>
      <c r="B2" s="9"/>
      <c r="C2" s="9"/>
      <c r="D2" s="9"/>
      <c r="E2" s="9"/>
      <c r="F2" s="9"/>
      <c r="G2" s="9"/>
      <c r="H2" s="9"/>
      <c r="I2" s="9"/>
      <c r="J2" s="9"/>
      <c r="K2" s="9"/>
      <c r="L2" s="9"/>
      <c r="M2" s="9"/>
      <c r="N2" s="9"/>
      <c r="O2" s="9"/>
      <c r="P2" s="9"/>
      <c r="Q2" s="9"/>
      <c r="R2" s="9"/>
    </row>
    <row r="3" spans="1:26" x14ac:dyDescent="0.2">
      <c r="A3" s="9"/>
      <c r="B3" s="9"/>
      <c r="C3" s="9"/>
      <c r="D3" s="9"/>
      <c r="E3" s="9"/>
      <c r="F3" s="9"/>
      <c r="G3" s="9"/>
      <c r="H3" s="9"/>
      <c r="I3" s="9"/>
      <c r="J3" s="9"/>
      <c r="K3" s="9"/>
      <c r="L3" s="9"/>
      <c r="M3" s="9"/>
      <c r="N3" s="9"/>
      <c r="O3" s="9"/>
      <c r="P3" s="9"/>
      <c r="Q3" s="9"/>
      <c r="R3" s="9"/>
    </row>
    <row r="4" spans="1:26" x14ac:dyDescent="0.2">
      <c r="A4" s="9"/>
      <c r="B4" s="9"/>
      <c r="C4" s="9"/>
      <c r="D4" s="9"/>
      <c r="E4" s="9"/>
      <c r="F4" s="9"/>
      <c r="G4" s="9"/>
      <c r="H4" s="9"/>
      <c r="I4" s="9"/>
      <c r="J4" s="9"/>
      <c r="K4" s="9"/>
      <c r="L4" s="9"/>
      <c r="M4" s="9"/>
      <c r="N4" s="9"/>
      <c r="O4" s="9"/>
      <c r="P4" s="9"/>
      <c r="Q4" s="9"/>
      <c r="R4" s="9"/>
    </row>
    <row r="5" spans="1:26" x14ac:dyDescent="0.2">
      <c r="A5" s="9"/>
      <c r="B5" s="9"/>
      <c r="C5" s="9"/>
      <c r="D5" s="9"/>
      <c r="E5" s="9"/>
      <c r="F5" s="9"/>
      <c r="G5" s="9"/>
      <c r="H5" s="9"/>
      <c r="I5" s="9"/>
      <c r="J5" s="9"/>
      <c r="K5" s="9"/>
      <c r="L5" s="9"/>
      <c r="M5" s="9"/>
      <c r="N5" s="9"/>
      <c r="O5" s="9"/>
      <c r="P5" s="9"/>
      <c r="Q5" s="9"/>
      <c r="R5" s="9"/>
    </row>
    <row r="6" spans="1:26" x14ac:dyDescent="0.2">
      <c r="A6" s="9"/>
      <c r="B6" s="9"/>
      <c r="C6" s="9"/>
      <c r="D6" s="9"/>
      <c r="E6" s="9"/>
      <c r="F6" s="9"/>
      <c r="G6" s="9"/>
      <c r="H6" s="9"/>
      <c r="I6" s="9"/>
      <c r="J6" s="9"/>
      <c r="K6" s="9"/>
      <c r="L6" s="9"/>
      <c r="M6" s="9"/>
      <c r="N6" s="9"/>
      <c r="O6" s="9"/>
      <c r="P6" s="9"/>
      <c r="Q6" s="9"/>
      <c r="R6" s="9"/>
    </row>
    <row r="7" spans="1:26" x14ac:dyDescent="0.2">
      <c r="A7" s="9"/>
      <c r="B7" s="9"/>
      <c r="C7" s="9"/>
      <c r="D7" s="9"/>
      <c r="E7" s="9"/>
      <c r="F7" s="9"/>
      <c r="G7" s="9"/>
      <c r="H7" s="9"/>
      <c r="I7" s="9"/>
      <c r="J7" s="9"/>
      <c r="K7" s="9"/>
      <c r="L7" s="9"/>
      <c r="M7" s="9"/>
      <c r="N7" s="9"/>
      <c r="O7" s="9"/>
      <c r="P7" s="9"/>
      <c r="Q7" s="9"/>
      <c r="R7" s="9"/>
    </row>
    <row r="8" spans="1:26" x14ac:dyDescent="0.2">
      <c r="A8" s="9"/>
      <c r="B8" s="9"/>
      <c r="C8" s="9"/>
      <c r="D8" s="9"/>
      <c r="E8" s="9"/>
      <c r="F8" s="9"/>
      <c r="G8" s="9"/>
      <c r="H8" s="9"/>
      <c r="I8" s="9"/>
      <c r="J8" s="9"/>
      <c r="K8" s="9"/>
      <c r="L8" s="9"/>
      <c r="M8" s="9"/>
      <c r="N8" s="9"/>
      <c r="O8" s="9"/>
      <c r="P8" s="9"/>
      <c r="Q8" s="9"/>
      <c r="R8" s="9"/>
    </row>
    <row r="9" spans="1:26" ht="18" thickBot="1" x14ac:dyDescent="0.35">
      <c r="A9" s="9"/>
      <c r="B9" s="296" t="s">
        <v>2661</v>
      </c>
      <c r="C9" s="296"/>
      <c r="D9" s="296"/>
      <c r="E9" s="296"/>
      <c r="F9" s="296"/>
      <c r="G9" s="296"/>
      <c r="H9" s="296"/>
      <c r="I9" s="296"/>
      <c r="J9" s="296"/>
      <c r="K9" s="296"/>
      <c r="L9" s="296"/>
      <c r="M9" s="9"/>
      <c r="N9" s="9"/>
      <c r="O9" s="9"/>
      <c r="P9" s="9"/>
      <c r="Q9" s="9"/>
      <c r="R9" s="9"/>
    </row>
    <row r="10" spans="1:26" ht="14.25" thickTop="1" x14ac:dyDescent="0.25">
      <c r="A10" s="9"/>
      <c r="B10" s="16"/>
      <c r="C10" s="9"/>
      <c r="D10" s="9"/>
      <c r="E10" s="9"/>
      <c r="F10" s="9"/>
      <c r="G10" s="9"/>
      <c r="H10" s="9"/>
      <c r="I10" s="9"/>
      <c r="J10" s="9"/>
      <c r="K10" s="9"/>
      <c r="L10" s="9"/>
      <c r="M10" s="9"/>
      <c r="N10" s="9"/>
      <c r="O10" s="9"/>
      <c r="P10" s="9"/>
      <c r="Q10" s="9"/>
      <c r="R10" s="9"/>
    </row>
    <row r="11" spans="1:26" ht="13.5" x14ac:dyDescent="0.25">
      <c r="A11" s="9"/>
      <c r="B11" s="9"/>
      <c r="C11" s="16" t="s">
        <v>219</v>
      </c>
      <c r="D11" s="9"/>
      <c r="E11" s="9"/>
      <c r="F11" s="9"/>
      <c r="G11" s="9"/>
      <c r="H11" s="9"/>
      <c r="I11" s="9"/>
      <c r="J11" s="9"/>
      <c r="K11" s="9"/>
      <c r="L11" s="9"/>
      <c r="M11" s="9"/>
      <c r="N11" s="9"/>
      <c r="O11" s="9"/>
      <c r="P11" s="9"/>
      <c r="Q11" s="9"/>
      <c r="R11" s="9"/>
      <c r="X11" s="9" t="s">
        <v>225</v>
      </c>
    </row>
    <row r="12" spans="1:26" x14ac:dyDescent="0.2">
      <c r="A12" s="9"/>
      <c r="B12" s="9"/>
      <c r="C12" s="9"/>
      <c r="D12" s="9"/>
      <c r="E12" s="9"/>
      <c r="F12" s="9"/>
      <c r="G12" s="9"/>
      <c r="H12" s="9"/>
      <c r="I12" s="9"/>
      <c r="J12" s="9"/>
      <c r="K12" s="9"/>
      <c r="L12" s="9"/>
      <c r="M12" s="9"/>
      <c r="N12" s="9"/>
      <c r="O12" s="9"/>
      <c r="P12" s="9"/>
      <c r="Q12" s="9"/>
      <c r="R12" s="9"/>
    </row>
    <row r="13" spans="1:26" ht="23.25" customHeight="1" x14ac:dyDescent="0.2">
      <c r="A13" s="9"/>
      <c r="B13" s="9"/>
      <c r="C13" s="297" t="s">
        <v>2663</v>
      </c>
      <c r="D13" s="297"/>
      <c r="E13" s="297"/>
      <c r="F13" s="297"/>
      <c r="G13" s="297"/>
      <c r="H13" s="297"/>
      <c r="I13" s="297"/>
      <c r="J13" s="297"/>
      <c r="K13" s="297"/>
      <c r="L13" s="9"/>
      <c r="M13" s="9"/>
      <c r="N13" s="9"/>
      <c r="O13" s="9"/>
      <c r="P13" s="9"/>
      <c r="Q13" s="9"/>
      <c r="R13" s="9"/>
      <c r="X13" s="9" t="s">
        <v>226</v>
      </c>
      <c r="Z13" s="9" t="s">
        <v>226</v>
      </c>
    </row>
    <row r="14" spans="1:26" ht="14.25" customHeight="1" x14ac:dyDescent="0.2">
      <c r="A14" s="9"/>
      <c r="B14" s="9"/>
      <c r="C14" s="9"/>
      <c r="D14" s="9"/>
      <c r="E14" s="9"/>
      <c r="F14" s="9"/>
      <c r="G14" s="9"/>
      <c r="H14" s="9"/>
      <c r="I14" s="9"/>
      <c r="J14" s="9"/>
      <c r="K14" s="9"/>
      <c r="L14" s="9"/>
      <c r="M14" s="9"/>
      <c r="N14" s="9"/>
      <c r="O14" s="9"/>
      <c r="P14" s="9"/>
      <c r="Q14" s="9"/>
      <c r="R14" s="9"/>
      <c r="Z14" s="9" t="s">
        <v>227</v>
      </c>
    </row>
    <row r="15" spans="1:26" x14ac:dyDescent="0.2">
      <c r="A15" s="9"/>
      <c r="B15" s="9"/>
      <c r="C15" s="9"/>
      <c r="D15" s="9"/>
      <c r="E15" s="9"/>
      <c r="F15" s="9"/>
      <c r="G15" s="9"/>
      <c r="H15" s="9"/>
      <c r="I15" s="9"/>
      <c r="J15" s="9"/>
      <c r="K15" s="9"/>
      <c r="L15" s="9"/>
      <c r="M15" s="9"/>
      <c r="N15" s="9"/>
      <c r="O15" s="9"/>
      <c r="P15" s="9"/>
      <c r="Q15" s="9"/>
      <c r="R15" s="9"/>
      <c r="Z15" s="9" t="s">
        <v>228</v>
      </c>
    </row>
    <row r="16" spans="1:26" ht="13.5" x14ac:dyDescent="0.25">
      <c r="A16" s="9"/>
      <c r="B16" s="9"/>
      <c r="C16" s="16" t="s">
        <v>220</v>
      </c>
      <c r="D16" s="9"/>
      <c r="E16" s="9"/>
      <c r="F16" s="9"/>
      <c r="G16" s="9"/>
      <c r="H16" s="9"/>
      <c r="I16" s="9"/>
      <c r="J16" s="9"/>
      <c r="K16" s="9"/>
      <c r="L16" s="9"/>
      <c r="M16" s="9"/>
      <c r="N16" s="9"/>
      <c r="O16" s="9"/>
      <c r="P16" s="9"/>
      <c r="Q16" s="9"/>
      <c r="R16" s="9"/>
    </row>
    <row r="17" spans="1:26" ht="12.75" thickBot="1" x14ac:dyDescent="0.25">
      <c r="A17" s="9"/>
      <c r="B17" s="9"/>
      <c r="C17" s="9"/>
      <c r="D17" s="9"/>
      <c r="E17" s="9"/>
      <c r="F17" s="9"/>
      <c r="G17" s="9"/>
      <c r="H17" s="9"/>
      <c r="I17" s="9"/>
      <c r="J17" s="9"/>
      <c r="K17" s="9"/>
      <c r="L17" s="9"/>
      <c r="M17" s="9"/>
      <c r="N17" s="9"/>
      <c r="O17" s="9"/>
      <c r="P17" s="9"/>
      <c r="Q17" s="9"/>
      <c r="R17" s="9"/>
    </row>
    <row r="18" spans="1:26" ht="27.75" customHeight="1" thickTop="1" thickBot="1" x14ac:dyDescent="0.3">
      <c r="A18" s="9"/>
      <c r="B18" s="9"/>
      <c r="C18" s="7" t="s">
        <v>221</v>
      </c>
      <c r="D18" s="8" t="s">
        <v>222</v>
      </c>
      <c r="E18" s="8" t="s">
        <v>223</v>
      </c>
      <c r="F18" s="8" t="s">
        <v>2660</v>
      </c>
      <c r="G18" s="9"/>
      <c r="H18" s="290" t="s">
        <v>2680</v>
      </c>
      <c r="I18" s="291"/>
      <c r="J18" s="292" t="s">
        <v>2681</v>
      </c>
      <c r="K18" s="293"/>
      <c r="L18" s="9"/>
      <c r="M18" s="9"/>
      <c r="N18" s="298" t="s">
        <v>224</v>
      </c>
      <c r="O18" s="298"/>
      <c r="P18" s="9"/>
      <c r="Q18" s="9"/>
      <c r="R18" s="9"/>
      <c r="Z18" s="9" t="s">
        <v>229</v>
      </c>
    </row>
    <row r="19" spans="1:26" ht="16.5" customHeight="1" thickTop="1" thickBot="1" x14ac:dyDescent="0.25">
      <c r="A19" s="9"/>
      <c r="B19" s="9"/>
      <c r="C19" s="148"/>
      <c r="D19" s="18"/>
      <c r="E19" s="18"/>
      <c r="F19" s="144"/>
      <c r="G19" s="9"/>
      <c r="H19" s="294"/>
      <c r="I19" s="295"/>
      <c r="J19" s="294"/>
      <c r="K19" s="295"/>
      <c r="L19" s="9"/>
      <c r="M19" s="9"/>
      <c r="N19" s="299">
        <f>SUM(E19:E77)+K24</f>
        <v>0</v>
      </c>
      <c r="O19" s="300"/>
      <c r="P19" s="9"/>
      <c r="Q19" s="9"/>
      <c r="R19" s="9"/>
      <c r="Z19" s="9" t="s">
        <v>230</v>
      </c>
    </row>
    <row r="20" spans="1:26" ht="13.5" customHeight="1" thickTop="1" thickBot="1" x14ac:dyDescent="0.25">
      <c r="A20" s="9"/>
      <c r="B20" s="9"/>
      <c r="C20" s="149"/>
      <c r="D20" s="18"/>
      <c r="E20" s="18"/>
      <c r="F20" s="144"/>
      <c r="G20" s="9"/>
      <c r="H20" s="294"/>
      <c r="I20" s="295"/>
      <c r="J20" s="294"/>
      <c r="K20" s="295"/>
      <c r="L20" s="9"/>
      <c r="M20" s="9"/>
      <c r="N20" s="9"/>
      <c r="O20" s="9"/>
      <c r="P20" s="9"/>
      <c r="Q20" s="9"/>
      <c r="R20" s="9"/>
      <c r="Z20" s="9" t="s">
        <v>231</v>
      </c>
    </row>
    <row r="21" spans="1:26" ht="13.5" customHeight="1" thickTop="1" thickBot="1" x14ac:dyDescent="0.25">
      <c r="A21" s="9"/>
      <c r="B21" s="9"/>
      <c r="C21" s="148"/>
      <c r="D21" s="18"/>
      <c r="E21" s="18"/>
      <c r="F21" s="144"/>
      <c r="G21" s="9"/>
      <c r="H21" s="294"/>
      <c r="I21" s="295"/>
      <c r="J21" s="294"/>
      <c r="K21" s="295"/>
      <c r="L21" s="9"/>
      <c r="M21" s="9"/>
      <c r="N21" s="9"/>
      <c r="O21" s="9"/>
      <c r="P21" s="9"/>
      <c r="Q21" s="9"/>
      <c r="R21" s="9"/>
      <c r="Z21" s="9" t="s">
        <v>232</v>
      </c>
    </row>
    <row r="22" spans="1:26" ht="13.5" customHeight="1" thickTop="1" thickBot="1" x14ac:dyDescent="0.25">
      <c r="A22" s="9"/>
      <c r="B22" s="9"/>
      <c r="C22" s="149"/>
      <c r="D22" s="18"/>
      <c r="E22" s="18"/>
      <c r="F22" s="144"/>
      <c r="G22" s="9"/>
      <c r="H22" s="294"/>
      <c r="I22" s="295"/>
      <c r="J22" s="294"/>
      <c r="K22" s="295"/>
      <c r="L22" s="9"/>
      <c r="M22" s="9"/>
      <c r="N22" s="9"/>
      <c r="O22" s="9"/>
      <c r="P22" s="9"/>
      <c r="Q22" s="9"/>
      <c r="R22" s="9"/>
      <c r="Z22" s="9" t="s">
        <v>233</v>
      </c>
    </row>
    <row r="23" spans="1:26" ht="13.5" customHeight="1" thickTop="1" thickBot="1" x14ac:dyDescent="0.25">
      <c r="A23" s="9"/>
      <c r="B23" s="9"/>
      <c r="C23" s="149"/>
      <c r="D23" s="18"/>
      <c r="E23" s="18"/>
      <c r="F23" s="144"/>
      <c r="G23" s="9"/>
      <c r="H23" s="294"/>
      <c r="I23" s="295"/>
      <c r="J23" s="294"/>
      <c r="K23" s="295"/>
      <c r="L23" s="9"/>
      <c r="M23" s="9"/>
      <c r="N23" s="9"/>
      <c r="O23" s="9"/>
      <c r="P23" s="9"/>
      <c r="Q23" s="9"/>
      <c r="R23" s="9"/>
      <c r="Z23" s="9" t="s">
        <v>234</v>
      </c>
    </row>
    <row r="24" spans="1:26" ht="13.5" thickTop="1" thickBot="1" x14ac:dyDescent="0.25">
      <c r="A24" s="9"/>
      <c r="B24" s="9"/>
      <c r="C24" s="149"/>
      <c r="D24" s="18"/>
      <c r="E24" s="18"/>
      <c r="F24" s="144"/>
      <c r="G24" s="9"/>
      <c r="H24" s="9"/>
      <c r="I24" s="9"/>
      <c r="J24" s="9"/>
      <c r="K24" s="9">
        <f>SUM(J19:K23)</f>
        <v>0</v>
      </c>
      <c r="L24" s="9"/>
      <c r="M24" s="9"/>
      <c r="N24" s="9"/>
      <c r="O24" s="9"/>
      <c r="P24" s="9"/>
      <c r="Q24" s="9"/>
      <c r="R24" s="9"/>
    </row>
    <row r="25" spans="1:26" ht="13.5" thickTop="1" thickBot="1" x14ac:dyDescent="0.25">
      <c r="A25" s="9"/>
      <c r="B25" s="9"/>
      <c r="C25" s="148"/>
      <c r="D25" s="18"/>
      <c r="E25" s="18"/>
      <c r="F25" s="144"/>
      <c r="G25" s="9"/>
      <c r="H25" s="9"/>
      <c r="I25" s="9"/>
      <c r="J25" s="9"/>
      <c r="K25" s="9"/>
      <c r="L25" s="9"/>
      <c r="M25" s="9"/>
      <c r="N25" s="9"/>
      <c r="O25" s="9"/>
      <c r="P25" s="9"/>
      <c r="Q25" s="9"/>
      <c r="R25" s="9"/>
      <c r="X25" s="9" t="s">
        <v>2538</v>
      </c>
      <c r="Z25" s="9" t="s">
        <v>235</v>
      </c>
    </row>
    <row r="26" spans="1:26" ht="13.5" thickTop="1" thickBot="1" x14ac:dyDescent="0.25">
      <c r="A26" s="9"/>
      <c r="B26" s="9"/>
      <c r="C26" s="149"/>
      <c r="D26" s="18"/>
      <c r="E26" s="18"/>
      <c r="F26" s="144"/>
      <c r="G26" s="9"/>
      <c r="H26" s="9"/>
      <c r="I26" s="9"/>
      <c r="J26" s="9"/>
      <c r="K26" s="9"/>
      <c r="L26" s="9"/>
      <c r="M26" s="9"/>
      <c r="N26" s="9"/>
      <c r="O26" s="9"/>
      <c r="P26" s="9"/>
      <c r="Q26" s="9"/>
      <c r="R26" s="9"/>
      <c r="Z26" s="9" t="s">
        <v>236</v>
      </c>
    </row>
    <row r="27" spans="1:26" ht="13.5" thickTop="1" thickBot="1" x14ac:dyDescent="0.25">
      <c r="A27" s="9"/>
      <c r="B27" s="9"/>
      <c r="C27" s="148"/>
      <c r="D27" s="18"/>
      <c r="E27" s="18"/>
      <c r="F27" s="144"/>
      <c r="G27" s="9"/>
      <c r="H27" s="9"/>
      <c r="I27" s="9"/>
      <c r="J27" s="9"/>
      <c r="K27" s="9"/>
      <c r="L27" s="9"/>
      <c r="M27" s="9"/>
      <c r="N27" s="9"/>
      <c r="O27" s="9"/>
      <c r="P27" s="9"/>
      <c r="Q27" s="9"/>
      <c r="R27" s="9"/>
      <c r="Z27" s="9" t="s">
        <v>237</v>
      </c>
    </row>
    <row r="28" spans="1:26" ht="13.5" thickTop="1" thickBot="1" x14ac:dyDescent="0.25">
      <c r="A28" s="9"/>
      <c r="B28" s="9"/>
      <c r="C28" s="149"/>
      <c r="D28" s="18"/>
      <c r="E28" s="18"/>
      <c r="F28" s="144"/>
      <c r="G28" s="9"/>
      <c r="H28" s="9"/>
      <c r="I28" s="9"/>
      <c r="J28" s="9"/>
      <c r="K28" s="9"/>
      <c r="L28" s="9"/>
      <c r="M28" s="9"/>
      <c r="N28" s="9"/>
      <c r="O28" s="9"/>
      <c r="P28" s="9"/>
      <c r="Q28" s="9"/>
      <c r="R28" s="9"/>
      <c r="Z28" s="9" t="s">
        <v>238</v>
      </c>
    </row>
    <row r="29" spans="1:26" ht="13.5" thickTop="1" thickBot="1" x14ac:dyDescent="0.25">
      <c r="A29" s="9"/>
      <c r="B29" s="9"/>
      <c r="C29" s="148"/>
      <c r="D29" s="18"/>
      <c r="E29" s="18"/>
      <c r="F29" s="144"/>
      <c r="G29" s="9"/>
      <c r="H29" s="9" t="s">
        <v>2659</v>
      </c>
      <c r="I29" s="9"/>
      <c r="J29" s="9"/>
      <c r="K29" s="9"/>
      <c r="L29" s="9"/>
      <c r="M29" s="9"/>
      <c r="N29" s="9"/>
      <c r="O29" s="9"/>
      <c r="P29" s="9"/>
      <c r="Q29" s="9"/>
      <c r="R29" s="9"/>
      <c r="Z29" s="9" t="s">
        <v>239</v>
      </c>
    </row>
    <row r="30" spans="1:26" ht="16.5" thickTop="1" thickBot="1" x14ac:dyDescent="0.3">
      <c r="A30" s="9"/>
      <c r="B30" s="9"/>
      <c r="C30" s="149"/>
      <c r="D30" s="18"/>
      <c r="E30" s="18"/>
      <c r="F30" s="144"/>
      <c r="G30" s="9"/>
      <c r="H30" s="288"/>
      <c r="I30" s="289"/>
      <c r="J30" s="289"/>
      <c r="K30" s="289"/>
      <c r="L30" s="289"/>
      <c r="M30" s="289"/>
      <c r="N30" s="9"/>
      <c r="O30" s="9"/>
      <c r="P30" s="9"/>
      <c r="Q30" s="9"/>
      <c r="R30" s="9"/>
    </row>
    <row r="31" spans="1:26" ht="13.5" thickTop="1" thickBot="1" x14ac:dyDescent="0.25">
      <c r="A31" s="9"/>
      <c r="B31" s="9"/>
      <c r="C31" s="148"/>
      <c r="D31" s="18"/>
      <c r="E31" s="18"/>
      <c r="F31" s="144"/>
      <c r="G31" s="9"/>
      <c r="H31" s="9"/>
      <c r="I31" s="9"/>
      <c r="J31" s="9"/>
      <c r="K31" s="9"/>
      <c r="L31" s="9"/>
      <c r="M31" s="9"/>
      <c r="N31" s="9"/>
      <c r="O31" s="9"/>
      <c r="P31" s="9"/>
      <c r="Q31" s="9"/>
      <c r="R31" s="9"/>
      <c r="X31" s="9" t="s">
        <v>2539</v>
      </c>
      <c r="Z31" s="9" t="s">
        <v>240</v>
      </c>
    </row>
    <row r="32" spans="1:26" ht="13.5" thickTop="1" thickBot="1" x14ac:dyDescent="0.25">
      <c r="A32" s="9"/>
      <c r="B32" s="9"/>
      <c r="C32" s="149"/>
      <c r="D32" s="18"/>
      <c r="E32" s="18"/>
      <c r="F32" s="144"/>
      <c r="G32" s="9"/>
      <c r="H32" s="9"/>
      <c r="I32" s="9"/>
      <c r="J32" s="9"/>
      <c r="K32" s="9"/>
      <c r="L32" s="9"/>
      <c r="M32" s="9"/>
      <c r="N32" s="9"/>
      <c r="O32" s="9"/>
      <c r="P32" s="9"/>
      <c r="Q32" s="9"/>
      <c r="R32" s="9"/>
      <c r="Z32" s="9" t="s">
        <v>241</v>
      </c>
    </row>
    <row r="33" spans="1:26" ht="13.5" thickTop="1" thickBot="1" x14ac:dyDescent="0.25">
      <c r="A33" s="9"/>
      <c r="B33" s="9"/>
      <c r="C33" s="148"/>
      <c r="D33" s="18"/>
      <c r="E33" s="18"/>
      <c r="F33" s="144"/>
      <c r="G33" s="9"/>
      <c r="H33" s="9"/>
      <c r="I33" s="9"/>
      <c r="J33" s="9"/>
      <c r="K33" s="9"/>
      <c r="L33" s="9"/>
      <c r="M33" s="9"/>
      <c r="N33" s="9"/>
      <c r="O33" s="9"/>
      <c r="P33" s="9"/>
      <c r="Q33" s="9"/>
      <c r="R33" s="9"/>
      <c r="Z33" s="9" t="s">
        <v>242</v>
      </c>
    </row>
    <row r="34" spans="1:26" ht="13.5" thickTop="1" thickBot="1" x14ac:dyDescent="0.25">
      <c r="A34" s="9"/>
      <c r="B34" s="9"/>
      <c r="C34" s="149"/>
      <c r="D34" s="18"/>
      <c r="E34" s="18"/>
      <c r="F34" s="144"/>
      <c r="G34" s="9"/>
      <c r="H34" s="9"/>
      <c r="I34" s="9"/>
      <c r="J34" s="9"/>
      <c r="K34" s="9"/>
      <c r="L34" s="9"/>
      <c r="M34" s="9"/>
      <c r="N34" s="9"/>
      <c r="O34" s="9"/>
      <c r="P34" s="9"/>
      <c r="Q34" s="9"/>
      <c r="R34" s="9"/>
      <c r="Z34" s="9" t="s">
        <v>243</v>
      </c>
    </row>
    <row r="35" spans="1:26" ht="13.5" thickTop="1" thickBot="1" x14ac:dyDescent="0.25">
      <c r="A35" s="9"/>
      <c r="B35" s="9"/>
      <c r="C35" s="148"/>
      <c r="D35" s="18"/>
      <c r="E35" s="18"/>
      <c r="F35" s="144"/>
      <c r="G35" s="9"/>
      <c r="H35" s="9"/>
      <c r="I35" s="9"/>
      <c r="J35" s="9"/>
      <c r="K35" s="9"/>
      <c r="L35" s="9"/>
      <c r="M35" s="9"/>
      <c r="N35" s="9"/>
      <c r="O35" s="9"/>
      <c r="P35" s="9"/>
      <c r="Q35" s="9"/>
      <c r="R35" s="9"/>
      <c r="Z35" s="9" t="s">
        <v>244</v>
      </c>
    </row>
    <row r="36" spans="1:26" ht="13.5" thickTop="1" thickBot="1" x14ac:dyDescent="0.25">
      <c r="A36" s="9"/>
      <c r="B36" s="9"/>
      <c r="C36" s="149"/>
      <c r="D36" s="18"/>
      <c r="E36" s="18"/>
      <c r="F36" s="144"/>
      <c r="G36" s="9"/>
      <c r="H36" s="9"/>
      <c r="I36" s="9"/>
      <c r="J36" s="9"/>
      <c r="K36" s="9"/>
      <c r="L36" s="9"/>
      <c r="M36" s="9"/>
      <c r="N36" s="9"/>
      <c r="O36" s="9"/>
      <c r="P36" s="9"/>
      <c r="Q36" s="9"/>
      <c r="R36" s="9"/>
    </row>
    <row r="37" spans="1:26" ht="13.5" thickTop="1" thickBot="1" x14ac:dyDescent="0.25">
      <c r="A37" s="9"/>
      <c r="B37" s="9"/>
      <c r="C37" s="148"/>
      <c r="D37" s="18"/>
      <c r="E37" s="18"/>
      <c r="F37" s="147"/>
      <c r="G37" s="9"/>
      <c r="H37" s="9"/>
      <c r="I37" s="9"/>
      <c r="J37" s="9"/>
      <c r="K37" s="9"/>
      <c r="L37" s="9"/>
      <c r="M37" s="9"/>
      <c r="N37" s="9"/>
      <c r="O37" s="9"/>
      <c r="P37" s="9"/>
      <c r="Q37" s="9"/>
      <c r="R37" s="9"/>
      <c r="X37" s="9" t="s">
        <v>247</v>
      </c>
      <c r="Z37" s="9" t="s">
        <v>245</v>
      </c>
    </row>
    <row r="38" spans="1:26" ht="13.5" thickTop="1" thickBot="1" x14ac:dyDescent="0.25">
      <c r="A38" s="9"/>
      <c r="B38" s="9"/>
      <c r="C38" s="149"/>
      <c r="D38" s="18"/>
      <c r="E38" s="18"/>
      <c r="F38" s="145"/>
      <c r="G38" s="9"/>
      <c r="H38" s="9"/>
      <c r="I38" s="9"/>
      <c r="J38" s="9"/>
      <c r="K38" s="9"/>
      <c r="L38" s="9"/>
      <c r="M38" s="9"/>
      <c r="N38" s="9"/>
      <c r="O38" s="9"/>
      <c r="P38" s="9"/>
      <c r="Q38" s="9"/>
      <c r="R38" s="9"/>
      <c r="Z38" s="9" t="s">
        <v>246</v>
      </c>
    </row>
    <row r="39" spans="1:26" ht="13.5" thickTop="1" thickBot="1" x14ac:dyDescent="0.25">
      <c r="A39" s="9"/>
      <c r="B39" s="9"/>
      <c r="C39" s="148"/>
      <c r="D39" s="18"/>
      <c r="E39" s="18"/>
      <c r="F39" s="144"/>
      <c r="G39" s="9"/>
      <c r="H39" s="9"/>
      <c r="I39" s="9"/>
      <c r="J39" s="9"/>
      <c r="K39" s="9"/>
      <c r="L39" s="9"/>
      <c r="M39" s="9"/>
      <c r="N39" s="9"/>
      <c r="O39" s="9"/>
      <c r="P39" s="9"/>
      <c r="Q39" s="9"/>
      <c r="R39" s="9"/>
      <c r="Z39" s="9" t="s">
        <v>247</v>
      </c>
    </row>
    <row r="40" spans="1:26" ht="13.5" thickTop="1" thickBot="1" x14ac:dyDescent="0.25">
      <c r="A40" s="9"/>
      <c r="B40" s="9"/>
      <c r="C40" s="149"/>
      <c r="D40" s="18"/>
      <c r="E40" s="18"/>
      <c r="F40" s="146"/>
      <c r="G40" s="9"/>
      <c r="H40" s="9"/>
      <c r="I40" s="9"/>
      <c r="J40" s="9"/>
      <c r="K40" s="9"/>
      <c r="L40" s="9"/>
      <c r="M40" s="9"/>
      <c r="N40" s="9"/>
      <c r="O40" s="9"/>
      <c r="P40" s="9"/>
      <c r="Q40" s="9"/>
      <c r="R40" s="9"/>
      <c r="Z40" s="9" t="s">
        <v>248</v>
      </c>
    </row>
    <row r="41" spans="1:26" ht="13.5" thickTop="1" thickBot="1" x14ac:dyDescent="0.25">
      <c r="A41" s="9"/>
      <c r="B41" s="9"/>
      <c r="C41" s="148"/>
      <c r="D41" s="18"/>
      <c r="E41" s="18"/>
      <c r="F41" s="147"/>
      <c r="G41" s="9"/>
      <c r="H41" s="9"/>
      <c r="I41" s="9"/>
      <c r="J41" s="9"/>
      <c r="K41" s="9"/>
      <c r="L41" s="9"/>
      <c r="M41" s="9"/>
      <c r="N41" s="9"/>
      <c r="O41" s="9"/>
      <c r="P41" s="9"/>
      <c r="Q41" s="9"/>
      <c r="R41" s="9"/>
      <c r="Z41" s="9" t="s">
        <v>249</v>
      </c>
    </row>
    <row r="42" spans="1:26" ht="13.5" thickTop="1" thickBot="1" x14ac:dyDescent="0.25">
      <c r="A42" s="9"/>
      <c r="B42" s="9"/>
      <c r="C42" s="149"/>
      <c r="D42" s="18"/>
      <c r="E42" s="18"/>
      <c r="F42" s="146"/>
      <c r="G42" s="9"/>
      <c r="H42" s="9"/>
      <c r="I42" s="9"/>
      <c r="J42" s="9"/>
      <c r="K42" s="9"/>
      <c r="L42" s="9"/>
      <c r="M42" s="9"/>
      <c r="N42" s="9"/>
      <c r="O42" s="9"/>
      <c r="P42" s="9"/>
      <c r="Q42" s="9"/>
      <c r="R42" s="9"/>
      <c r="Z42" s="9" t="s">
        <v>250</v>
      </c>
    </row>
    <row r="43" spans="1:26" ht="13.5" thickTop="1" thickBot="1" x14ac:dyDescent="0.25">
      <c r="A43" s="9"/>
      <c r="B43" s="9"/>
      <c r="C43" s="148"/>
      <c r="D43" s="18"/>
      <c r="E43" s="18"/>
      <c r="F43" s="144"/>
      <c r="G43" s="9"/>
      <c r="H43" s="9"/>
      <c r="I43" s="9"/>
      <c r="J43" s="9"/>
      <c r="K43" s="9"/>
      <c r="L43" s="9"/>
      <c r="M43" s="9"/>
      <c r="N43" s="9"/>
      <c r="O43" s="9"/>
      <c r="P43" s="9"/>
      <c r="Q43" s="9"/>
      <c r="R43" s="9"/>
      <c r="Z43" s="9" t="s">
        <v>251</v>
      </c>
    </row>
    <row r="44" spans="1:26" ht="13.5" thickTop="1" thickBot="1" x14ac:dyDescent="0.25">
      <c r="A44" s="9"/>
      <c r="B44" s="9"/>
      <c r="C44" s="149"/>
      <c r="D44" s="18"/>
      <c r="E44" s="18"/>
      <c r="F44" s="145"/>
      <c r="G44" s="9"/>
      <c r="H44" s="9"/>
      <c r="I44" s="9"/>
      <c r="J44" s="9"/>
      <c r="K44" s="9"/>
      <c r="L44" s="9"/>
      <c r="M44" s="9"/>
      <c r="N44" s="9"/>
      <c r="O44" s="9"/>
      <c r="P44" s="9"/>
      <c r="Q44" s="9"/>
      <c r="R44" s="9"/>
      <c r="Z44" s="9" t="s">
        <v>252</v>
      </c>
    </row>
    <row r="45" spans="1:26" ht="13.5" thickTop="1" thickBot="1" x14ac:dyDescent="0.25">
      <c r="A45" s="9"/>
      <c r="B45" s="9"/>
      <c r="C45" s="148"/>
      <c r="D45" s="18"/>
      <c r="E45" s="18"/>
      <c r="F45" s="147"/>
      <c r="G45" s="9"/>
      <c r="H45" s="9"/>
      <c r="I45" s="9"/>
      <c r="J45" s="9"/>
      <c r="K45" s="9"/>
      <c r="L45" s="9"/>
      <c r="M45" s="9"/>
      <c r="N45" s="9"/>
      <c r="O45" s="9"/>
      <c r="P45" s="9"/>
      <c r="Q45" s="9"/>
      <c r="R45" s="9"/>
      <c r="Z45" s="9" t="s">
        <v>253</v>
      </c>
    </row>
    <row r="46" spans="1:26" ht="13.5" thickTop="1" thickBot="1" x14ac:dyDescent="0.25">
      <c r="A46" s="9"/>
      <c r="B46" s="9"/>
      <c r="C46" s="149"/>
      <c r="D46" s="18"/>
      <c r="E46" s="18"/>
      <c r="F46" s="146"/>
      <c r="G46" s="9"/>
      <c r="H46" s="9"/>
      <c r="I46" s="9"/>
      <c r="J46" s="9"/>
      <c r="K46" s="9"/>
      <c r="L46" s="9"/>
      <c r="M46" s="9"/>
      <c r="N46" s="9"/>
      <c r="O46" s="9"/>
      <c r="P46" s="9"/>
      <c r="Q46" s="9"/>
      <c r="R46" s="9"/>
      <c r="Z46" s="9" t="s">
        <v>254</v>
      </c>
    </row>
    <row r="47" spans="1:26" ht="13.5" thickTop="1" thickBot="1" x14ac:dyDescent="0.25">
      <c r="A47" s="9"/>
      <c r="B47" s="9"/>
      <c r="C47" s="148"/>
      <c r="D47" s="18"/>
      <c r="E47" s="18"/>
      <c r="F47" s="147"/>
      <c r="G47" s="9"/>
      <c r="H47" s="9"/>
      <c r="I47" s="9"/>
      <c r="J47" s="9"/>
      <c r="K47" s="9"/>
      <c r="L47" s="9"/>
      <c r="M47" s="9"/>
      <c r="N47" s="9"/>
      <c r="O47" s="9"/>
      <c r="P47" s="9"/>
      <c r="Q47" s="9"/>
      <c r="R47" s="9"/>
      <c r="Z47" s="9" t="s">
        <v>255</v>
      </c>
    </row>
    <row r="48" spans="1:26" ht="13.5" thickTop="1" thickBot="1" x14ac:dyDescent="0.25">
      <c r="A48" s="9"/>
      <c r="B48" s="9"/>
      <c r="C48" s="149"/>
      <c r="D48" s="18"/>
      <c r="E48" s="18"/>
      <c r="F48" s="145"/>
      <c r="G48" s="9"/>
      <c r="H48" s="9"/>
      <c r="I48" s="9"/>
      <c r="J48" s="9"/>
      <c r="K48" s="9"/>
      <c r="L48" s="9"/>
      <c r="M48" s="9"/>
      <c r="N48" s="9"/>
      <c r="O48" s="9"/>
      <c r="P48" s="9"/>
      <c r="Q48" s="9"/>
      <c r="R48" s="9"/>
    </row>
    <row r="49" spans="1:26" ht="13.5" thickTop="1" thickBot="1" x14ac:dyDescent="0.25">
      <c r="A49" s="9"/>
      <c r="B49" s="9"/>
      <c r="C49" s="148"/>
      <c r="D49" s="18"/>
      <c r="E49" s="18"/>
      <c r="F49" s="147"/>
      <c r="G49" s="9"/>
      <c r="H49" s="9"/>
      <c r="I49" s="9"/>
      <c r="J49" s="9"/>
      <c r="K49" s="9"/>
      <c r="L49" s="9"/>
      <c r="M49" s="9"/>
      <c r="N49" s="9"/>
      <c r="O49" s="9"/>
      <c r="P49" s="9"/>
      <c r="Q49" s="9"/>
      <c r="R49" s="9"/>
      <c r="X49" s="9" t="s">
        <v>2540</v>
      </c>
      <c r="Z49" s="9" t="s">
        <v>256</v>
      </c>
    </row>
    <row r="50" spans="1:26" ht="13.5" thickTop="1" thickBot="1" x14ac:dyDescent="0.25">
      <c r="A50" s="9"/>
      <c r="B50" s="9"/>
      <c r="C50" s="149"/>
      <c r="D50" s="18"/>
      <c r="E50" s="18"/>
      <c r="F50" s="146"/>
      <c r="G50" s="9"/>
      <c r="H50" s="9"/>
      <c r="I50" s="9"/>
      <c r="J50" s="9"/>
      <c r="K50" s="9"/>
      <c r="L50" s="9"/>
      <c r="M50" s="9"/>
      <c r="N50" s="9"/>
      <c r="O50" s="9"/>
      <c r="P50" s="9"/>
      <c r="Q50" s="9"/>
      <c r="R50" s="9"/>
      <c r="Z50" s="9" t="s">
        <v>257</v>
      </c>
    </row>
    <row r="51" spans="1:26" ht="13.5" thickTop="1" thickBot="1" x14ac:dyDescent="0.25">
      <c r="A51" s="9"/>
      <c r="B51" s="9"/>
      <c r="C51" s="148"/>
      <c r="D51" s="18"/>
      <c r="E51" s="18"/>
      <c r="F51" s="147"/>
      <c r="G51" s="9"/>
      <c r="H51" s="9"/>
      <c r="I51" s="9"/>
      <c r="J51" s="9"/>
      <c r="K51" s="9"/>
      <c r="L51" s="9"/>
      <c r="M51" s="9"/>
      <c r="N51" s="9"/>
      <c r="O51" s="9"/>
      <c r="P51" s="9"/>
      <c r="Q51" s="9"/>
      <c r="R51" s="9"/>
      <c r="Z51" s="9" t="s">
        <v>258</v>
      </c>
    </row>
    <row r="52" spans="1:26" ht="13.5" thickTop="1" thickBot="1" x14ac:dyDescent="0.25">
      <c r="A52" s="9"/>
      <c r="B52" s="9"/>
      <c r="C52" s="149"/>
      <c r="D52" s="18"/>
      <c r="E52" s="18"/>
      <c r="F52" s="146"/>
      <c r="G52" s="9"/>
      <c r="H52" s="9"/>
      <c r="I52" s="9"/>
      <c r="J52" s="9"/>
      <c r="K52" s="9"/>
      <c r="L52" s="9"/>
      <c r="M52" s="9"/>
      <c r="N52" s="9"/>
      <c r="O52" s="9"/>
      <c r="P52" s="9"/>
      <c r="Q52" s="9"/>
      <c r="R52" s="9"/>
      <c r="Z52" s="9" t="s">
        <v>259</v>
      </c>
    </row>
    <row r="53" spans="1:26" ht="13.5" thickTop="1" thickBot="1" x14ac:dyDescent="0.25">
      <c r="A53" s="9"/>
      <c r="B53" s="9"/>
      <c r="C53" s="148"/>
      <c r="D53" s="18"/>
      <c r="E53" s="18"/>
      <c r="F53" s="147"/>
      <c r="G53" s="9"/>
      <c r="H53" s="9"/>
      <c r="I53" s="9"/>
      <c r="J53" s="9"/>
      <c r="K53" s="9"/>
      <c r="L53" s="9"/>
      <c r="M53" s="9"/>
      <c r="N53" s="9"/>
      <c r="O53" s="9"/>
      <c r="P53" s="9"/>
      <c r="Q53" s="9"/>
      <c r="R53" s="9"/>
      <c r="Z53" s="9" t="s">
        <v>260</v>
      </c>
    </row>
    <row r="54" spans="1:26" ht="13.5" thickTop="1" thickBot="1" x14ac:dyDescent="0.25">
      <c r="A54" s="9"/>
      <c r="B54" s="9"/>
      <c r="C54" s="149"/>
      <c r="D54" s="18"/>
      <c r="E54" s="18"/>
      <c r="F54" s="145"/>
      <c r="G54" s="9"/>
      <c r="H54" s="9"/>
      <c r="I54" s="9"/>
      <c r="J54" s="9"/>
      <c r="K54" s="9"/>
      <c r="L54" s="9"/>
      <c r="M54" s="9"/>
      <c r="N54" s="9"/>
      <c r="O54" s="9"/>
      <c r="P54" s="9"/>
      <c r="Q54" s="9"/>
      <c r="R54" s="9"/>
      <c r="Z54" s="9" t="s">
        <v>261</v>
      </c>
    </row>
    <row r="55" spans="1:26" ht="13.5" thickTop="1" thickBot="1" x14ac:dyDescent="0.25">
      <c r="A55" s="9"/>
      <c r="B55" s="9"/>
      <c r="C55" s="148"/>
      <c r="D55" s="18"/>
      <c r="E55" s="18"/>
      <c r="F55" s="147"/>
      <c r="G55" s="9"/>
      <c r="H55" s="9"/>
      <c r="I55" s="9"/>
      <c r="J55" s="9"/>
      <c r="K55" s="9"/>
      <c r="L55" s="9"/>
      <c r="M55" s="9"/>
      <c r="N55" s="9"/>
      <c r="O55" s="9"/>
      <c r="P55" s="9"/>
      <c r="Q55" s="9"/>
      <c r="R55" s="9"/>
      <c r="Z55" s="9" t="s">
        <v>262</v>
      </c>
    </row>
    <row r="56" spans="1:26" ht="13.5" thickTop="1" thickBot="1" x14ac:dyDescent="0.25">
      <c r="A56" s="9"/>
      <c r="B56" s="9"/>
      <c r="C56" s="149"/>
      <c r="D56" s="18"/>
      <c r="E56" s="18"/>
      <c r="F56" s="145"/>
      <c r="G56" s="9"/>
      <c r="H56" s="9"/>
      <c r="I56" s="9"/>
      <c r="J56" s="9"/>
      <c r="K56" s="9"/>
      <c r="L56" s="9"/>
      <c r="M56" s="9"/>
      <c r="N56" s="9"/>
      <c r="O56" s="9"/>
      <c r="P56" s="9"/>
      <c r="Q56" s="9"/>
      <c r="R56" s="9"/>
      <c r="Z56" s="9" t="s">
        <v>263</v>
      </c>
    </row>
    <row r="57" spans="1:26" ht="13.5" thickTop="1" thickBot="1" x14ac:dyDescent="0.25">
      <c r="A57" s="9"/>
      <c r="B57" s="9"/>
      <c r="C57" s="148"/>
      <c r="D57" s="18"/>
      <c r="E57" s="18"/>
      <c r="F57" s="144"/>
      <c r="G57" s="9"/>
      <c r="H57" s="9"/>
      <c r="I57" s="9"/>
      <c r="J57" s="9"/>
      <c r="K57" s="9"/>
      <c r="L57" s="9"/>
      <c r="M57" s="9"/>
      <c r="N57" s="9"/>
      <c r="O57" s="9"/>
      <c r="P57" s="9"/>
      <c r="Q57" s="9"/>
      <c r="R57" s="9"/>
      <c r="Z57" s="9" t="s">
        <v>264</v>
      </c>
    </row>
    <row r="58" spans="1:26" ht="13.5" thickTop="1" thickBot="1" x14ac:dyDescent="0.25">
      <c r="A58" s="9"/>
      <c r="B58" s="9"/>
      <c r="C58" s="149"/>
      <c r="D58" s="18"/>
      <c r="E58" s="18"/>
      <c r="F58" s="146"/>
      <c r="G58" s="9"/>
      <c r="H58" s="9"/>
      <c r="I58" s="9"/>
      <c r="J58" s="9"/>
      <c r="K58" s="9"/>
      <c r="L58" s="9"/>
      <c r="M58" s="9"/>
      <c r="N58" s="9"/>
      <c r="O58" s="9"/>
      <c r="P58" s="9"/>
      <c r="Q58" s="9"/>
      <c r="R58" s="9"/>
      <c r="Z58" s="9" t="s">
        <v>265</v>
      </c>
    </row>
    <row r="59" spans="1:26" ht="13.5" thickTop="1" thickBot="1" x14ac:dyDescent="0.25">
      <c r="A59" s="9"/>
      <c r="B59" s="9"/>
      <c r="C59" s="148"/>
      <c r="D59" s="18"/>
      <c r="E59" s="18"/>
      <c r="F59" s="144"/>
      <c r="G59" s="9"/>
      <c r="H59" s="9"/>
      <c r="I59" s="9"/>
      <c r="J59" s="9"/>
      <c r="K59" s="9"/>
      <c r="L59" s="9"/>
      <c r="M59" s="9"/>
      <c r="N59" s="9"/>
      <c r="O59" s="9"/>
      <c r="P59" s="9"/>
      <c r="Q59" s="9"/>
      <c r="R59" s="9"/>
      <c r="Z59" s="9" t="s">
        <v>266</v>
      </c>
    </row>
    <row r="60" spans="1:26" ht="13.5" thickTop="1" thickBot="1" x14ac:dyDescent="0.25">
      <c r="A60" s="9"/>
      <c r="B60" s="9"/>
      <c r="C60" s="149"/>
      <c r="D60" s="18"/>
      <c r="E60" s="18"/>
      <c r="F60" s="146"/>
      <c r="G60" s="9"/>
      <c r="H60" s="9"/>
      <c r="I60" s="9"/>
      <c r="J60" s="9"/>
      <c r="K60" s="9"/>
      <c r="L60" s="9"/>
      <c r="M60" s="9"/>
      <c r="N60" s="9"/>
      <c r="O60" s="9"/>
      <c r="P60" s="9"/>
      <c r="Q60" s="9"/>
      <c r="R60" s="9"/>
      <c r="Z60" s="9" t="s">
        <v>267</v>
      </c>
    </row>
    <row r="61" spans="1:26" ht="13.5" thickTop="1" thickBot="1" x14ac:dyDescent="0.25">
      <c r="A61" s="9"/>
      <c r="B61" s="9"/>
      <c r="C61" s="148"/>
      <c r="D61" s="18"/>
      <c r="E61" s="18"/>
      <c r="F61" s="144"/>
      <c r="G61" s="9"/>
      <c r="H61" s="9"/>
      <c r="I61" s="9"/>
      <c r="J61" s="9"/>
      <c r="K61" s="9"/>
      <c r="L61" s="9"/>
      <c r="M61" s="9"/>
      <c r="N61" s="9"/>
      <c r="O61" s="9"/>
      <c r="P61" s="9"/>
      <c r="Q61" s="9"/>
      <c r="R61" s="9"/>
      <c r="Z61" s="9" t="s">
        <v>268</v>
      </c>
    </row>
    <row r="62" spans="1:26" ht="13.5" thickTop="1" thickBot="1" x14ac:dyDescent="0.25">
      <c r="A62" s="9"/>
      <c r="B62" s="9"/>
      <c r="C62" s="149"/>
      <c r="D62" s="18"/>
      <c r="E62" s="18"/>
      <c r="F62" s="145"/>
      <c r="G62" s="9"/>
      <c r="H62" s="9"/>
      <c r="I62" s="9"/>
      <c r="J62" s="9"/>
      <c r="K62" s="9"/>
      <c r="L62" s="9"/>
      <c r="M62" s="9"/>
      <c r="N62" s="9"/>
      <c r="O62" s="9"/>
      <c r="P62" s="9"/>
      <c r="Q62" s="9"/>
      <c r="R62" s="9"/>
      <c r="Z62" s="9" t="s">
        <v>269</v>
      </c>
    </row>
    <row r="63" spans="1:26" ht="13.5" thickTop="1" thickBot="1" x14ac:dyDescent="0.25">
      <c r="A63" s="9"/>
      <c r="B63" s="9"/>
      <c r="C63" s="148"/>
      <c r="D63" s="18"/>
      <c r="E63" s="18"/>
      <c r="F63" s="144"/>
      <c r="G63" s="9"/>
      <c r="H63" s="9"/>
      <c r="I63" s="9"/>
      <c r="J63" s="9"/>
      <c r="K63" s="9"/>
      <c r="L63" s="9"/>
      <c r="M63" s="9"/>
      <c r="N63" s="9"/>
      <c r="O63" s="9"/>
      <c r="P63" s="9"/>
      <c r="Q63" s="9"/>
      <c r="R63" s="9"/>
      <c r="Z63" s="9" t="s">
        <v>270</v>
      </c>
    </row>
    <row r="64" spans="1:26" ht="13.5" thickTop="1" thickBot="1" x14ac:dyDescent="0.25">
      <c r="A64" s="9"/>
      <c r="B64" s="9"/>
      <c r="C64" s="149"/>
      <c r="D64" s="18"/>
      <c r="E64" s="18"/>
      <c r="F64" s="146"/>
      <c r="G64" s="9"/>
      <c r="H64" s="9"/>
      <c r="I64" s="9"/>
      <c r="J64" s="9"/>
      <c r="K64" s="9"/>
      <c r="L64" s="9"/>
      <c r="M64" s="9"/>
      <c r="N64" s="9"/>
      <c r="O64" s="9"/>
      <c r="P64" s="9"/>
      <c r="Q64" s="9"/>
      <c r="R64" s="9"/>
      <c r="Z64" s="9" t="s">
        <v>271</v>
      </c>
    </row>
    <row r="65" spans="1:26" ht="13.5" thickTop="1" thickBot="1" x14ac:dyDescent="0.25">
      <c r="A65" s="9"/>
      <c r="B65" s="9"/>
      <c r="C65" s="148"/>
      <c r="D65" s="18"/>
      <c r="E65" s="18"/>
      <c r="F65" s="147"/>
      <c r="G65" s="9"/>
      <c r="H65" s="9"/>
      <c r="I65" s="9"/>
      <c r="J65" s="9"/>
      <c r="K65" s="9"/>
      <c r="L65" s="9"/>
      <c r="M65" s="9"/>
      <c r="N65" s="9"/>
      <c r="O65" s="9"/>
      <c r="P65" s="9"/>
      <c r="Q65" s="9"/>
      <c r="R65" s="9"/>
      <c r="Z65" s="9" t="s">
        <v>272</v>
      </c>
    </row>
    <row r="66" spans="1:26" ht="13.5" thickTop="1" thickBot="1" x14ac:dyDescent="0.25">
      <c r="A66" s="9"/>
      <c r="B66" s="9"/>
      <c r="C66" s="149"/>
      <c r="D66" s="18"/>
      <c r="E66" s="18"/>
      <c r="F66" s="146"/>
      <c r="G66" s="9"/>
      <c r="H66" s="9"/>
      <c r="I66" s="9"/>
      <c r="J66" s="9"/>
      <c r="K66" s="9"/>
      <c r="L66" s="9"/>
      <c r="M66" s="9"/>
      <c r="N66" s="9"/>
      <c r="O66" s="9"/>
      <c r="P66" s="9"/>
      <c r="Q66" s="9"/>
      <c r="R66" s="9"/>
      <c r="Z66" s="9" t="s">
        <v>273</v>
      </c>
    </row>
    <row r="67" spans="1:26" ht="13.5" thickTop="1" thickBot="1" x14ac:dyDescent="0.25">
      <c r="A67" s="9"/>
      <c r="B67" s="9"/>
      <c r="C67" s="148"/>
      <c r="D67" s="18"/>
      <c r="E67" s="18"/>
      <c r="F67" s="144"/>
      <c r="G67" s="9"/>
      <c r="H67" s="9"/>
      <c r="I67" s="9"/>
      <c r="J67" s="9"/>
      <c r="K67" s="9"/>
      <c r="L67" s="9"/>
      <c r="M67" s="9"/>
      <c r="N67" s="9"/>
      <c r="O67" s="9"/>
      <c r="P67" s="9"/>
      <c r="Q67" s="9"/>
      <c r="R67" s="9"/>
      <c r="Z67" s="9" t="s">
        <v>274</v>
      </c>
    </row>
    <row r="68" spans="1:26" ht="13.5" thickTop="1" thickBot="1" x14ac:dyDescent="0.25">
      <c r="A68" s="9"/>
      <c r="B68" s="9"/>
      <c r="C68" s="149"/>
      <c r="D68" s="18"/>
      <c r="E68" s="18"/>
      <c r="F68" s="145"/>
      <c r="G68" s="9"/>
      <c r="H68" s="9"/>
      <c r="I68" s="9"/>
      <c r="J68" s="9"/>
      <c r="K68" s="9"/>
      <c r="L68" s="9"/>
      <c r="M68" s="9"/>
      <c r="N68" s="9"/>
      <c r="O68" s="9"/>
      <c r="P68" s="9"/>
      <c r="Q68" s="9"/>
      <c r="R68" s="9"/>
      <c r="Z68" s="9" t="s">
        <v>275</v>
      </c>
    </row>
    <row r="69" spans="1:26" ht="13.5" thickTop="1" thickBot="1" x14ac:dyDescent="0.25">
      <c r="A69" s="9"/>
      <c r="B69" s="9"/>
      <c r="C69" s="148"/>
      <c r="D69" s="18"/>
      <c r="E69" s="18"/>
      <c r="F69" s="144"/>
      <c r="G69" s="9"/>
      <c r="H69" s="9"/>
      <c r="I69" s="9"/>
      <c r="J69" s="9"/>
      <c r="K69" s="9"/>
      <c r="L69" s="9"/>
      <c r="M69" s="9"/>
      <c r="N69" s="9"/>
      <c r="O69" s="9"/>
      <c r="P69" s="9"/>
      <c r="Q69" s="9"/>
      <c r="R69" s="9"/>
      <c r="Z69" s="9" t="s">
        <v>276</v>
      </c>
    </row>
    <row r="70" spans="1:26" ht="13.5" thickTop="1" thickBot="1" x14ac:dyDescent="0.25">
      <c r="A70" s="9"/>
      <c r="B70" s="9"/>
      <c r="C70" s="143"/>
      <c r="D70" s="18"/>
      <c r="E70" s="18"/>
      <c r="F70" s="143"/>
      <c r="G70" s="9"/>
      <c r="H70" s="9"/>
      <c r="I70" s="9"/>
      <c r="J70" s="9"/>
      <c r="K70" s="9"/>
      <c r="L70" s="9"/>
      <c r="M70" s="9"/>
      <c r="N70" s="9"/>
      <c r="O70" s="9"/>
      <c r="P70" s="9"/>
      <c r="Q70" s="9"/>
      <c r="R70" s="9"/>
      <c r="Z70" s="9" t="s">
        <v>277</v>
      </c>
    </row>
    <row r="71" spans="1:26" ht="13.5" thickTop="1" thickBot="1" x14ac:dyDescent="0.25">
      <c r="A71" s="9"/>
      <c r="B71" s="9"/>
      <c r="C71" s="143"/>
      <c r="D71" s="18"/>
      <c r="E71" s="18"/>
      <c r="F71" s="143"/>
      <c r="G71" s="9"/>
      <c r="H71" s="9"/>
      <c r="I71" s="9"/>
      <c r="J71" s="9"/>
      <c r="K71" s="9"/>
      <c r="L71" s="9"/>
      <c r="M71" s="9"/>
      <c r="N71" s="9"/>
      <c r="O71" s="9"/>
      <c r="P71" s="9"/>
      <c r="Q71" s="9"/>
      <c r="R71" s="9"/>
      <c r="Z71" s="9" t="s">
        <v>278</v>
      </c>
    </row>
    <row r="72" spans="1:26" ht="13.5" thickTop="1" thickBot="1" x14ac:dyDescent="0.25">
      <c r="A72" s="9"/>
      <c r="B72" s="9"/>
      <c r="C72" s="143"/>
      <c r="D72" s="18"/>
      <c r="E72" s="18"/>
      <c r="F72" s="143"/>
      <c r="G72" s="9"/>
      <c r="H72" s="9"/>
      <c r="I72" s="9"/>
      <c r="J72" s="9"/>
      <c r="K72" s="9"/>
      <c r="L72" s="9"/>
      <c r="M72" s="9"/>
      <c r="N72" s="9"/>
      <c r="O72" s="9"/>
      <c r="P72" s="9"/>
      <c r="Q72" s="9"/>
      <c r="R72" s="9"/>
      <c r="Z72" s="9" t="s">
        <v>279</v>
      </c>
    </row>
    <row r="73" spans="1:26" ht="13.5" thickTop="1" thickBot="1" x14ac:dyDescent="0.25">
      <c r="A73" s="9"/>
      <c r="B73" s="9"/>
      <c r="C73" s="143"/>
      <c r="D73" s="18"/>
      <c r="E73" s="18"/>
      <c r="F73" s="143"/>
      <c r="G73" s="9"/>
      <c r="H73" s="9"/>
      <c r="I73" s="9"/>
      <c r="J73" s="9"/>
      <c r="K73" s="9"/>
      <c r="L73" s="9"/>
      <c r="M73" s="9"/>
      <c r="N73" s="9"/>
      <c r="O73" s="9"/>
      <c r="P73" s="9"/>
      <c r="Q73" s="9"/>
      <c r="R73" s="9"/>
      <c r="Z73" s="9" t="s">
        <v>280</v>
      </c>
    </row>
    <row r="74" spans="1:26" ht="13.5" thickTop="1" thickBot="1" x14ac:dyDescent="0.25">
      <c r="A74" s="9"/>
      <c r="B74" s="9"/>
      <c r="C74" s="143"/>
      <c r="D74" s="18"/>
      <c r="E74" s="18"/>
      <c r="F74" s="143"/>
      <c r="G74" s="9"/>
      <c r="H74" s="9"/>
      <c r="I74" s="9"/>
      <c r="J74" s="9"/>
      <c r="K74" s="9"/>
      <c r="L74" s="9"/>
      <c r="M74" s="9"/>
      <c r="N74" s="9"/>
      <c r="O74" s="9"/>
      <c r="P74" s="9"/>
      <c r="Q74" s="9"/>
      <c r="R74" s="9"/>
      <c r="Z74" s="9" t="s">
        <v>281</v>
      </c>
    </row>
    <row r="75" spans="1:26" ht="13.5" thickTop="1" thickBot="1" x14ac:dyDescent="0.25">
      <c r="A75" s="9"/>
      <c r="B75" s="9"/>
      <c r="C75" s="143"/>
      <c r="D75" s="18"/>
      <c r="E75" s="18"/>
      <c r="F75" s="143"/>
      <c r="G75" s="9"/>
      <c r="H75" s="9"/>
      <c r="I75" s="9"/>
      <c r="J75" s="9"/>
      <c r="K75" s="9"/>
      <c r="L75" s="9"/>
      <c r="M75" s="9"/>
      <c r="N75" s="9"/>
      <c r="O75" s="9"/>
      <c r="P75" s="9"/>
      <c r="Q75" s="9"/>
      <c r="R75" s="9"/>
      <c r="Z75" s="9" t="s">
        <v>282</v>
      </c>
    </row>
    <row r="76" spans="1:26" ht="13.5" thickTop="1" thickBot="1" x14ac:dyDescent="0.25">
      <c r="A76" s="9"/>
      <c r="B76" s="9"/>
      <c r="C76" s="143"/>
      <c r="D76" s="18"/>
      <c r="E76" s="18"/>
      <c r="F76" s="143"/>
      <c r="G76" s="9"/>
      <c r="H76" s="9"/>
      <c r="I76" s="9"/>
      <c r="J76" s="9"/>
      <c r="K76" s="9"/>
      <c r="L76" s="9"/>
      <c r="M76" s="9"/>
      <c r="N76" s="9"/>
      <c r="O76" s="9"/>
      <c r="P76" s="9"/>
      <c r="Q76" s="9"/>
      <c r="R76" s="9"/>
      <c r="Z76" s="9" t="s">
        <v>283</v>
      </c>
    </row>
    <row r="77" spans="1:26" ht="13.5" thickTop="1" thickBot="1" x14ac:dyDescent="0.25">
      <c r="A77" s="9"/>
      <c r="B77" s="9"/>
      <c r="C77" s="143"/>
      <c r="D77" s="18"/>
      <c r="E77" s="18"/>
      <c r="F77" s="143"/>
      <c r="G77" s="9"/>
      <c r="H77" s="9"/>
      <c r="I77" s="9"/>
      <c r="J77" s="9"/>
      <c r="K77" s="9"/>
      <c r="L77" s="9"/>
      <c r="M77" s="9"/>
      <c r="N77" s="9"/>
      <c r="O77" s="9"/>
      <c r="P77" s="9"/>
      <c r="Q77" s="9"/>
      <c r="R77" s="9"/>
      <c r="Z77" s="9" t="s">
        <v>284</v>
      </c>
    </row>
    <row r="78" spans="1:26" ht="12.75" thickTop="1" x14ac:dyDescent="0.2">
      <c r="A78" s="9"/>
      <c r="B78" s="9"/>
      <c r="C78" s="9"/>
      <c r="D78" s="9"/>
      <c r="E78" s="9"/>
      <c r="F78" s="9"/>
      <c r="G78" s="9"/>
      <c r="H78" s="9"/>
      <c r="I78" s="9"/>
      <c r="J78" s="9"/>
      <c r="K78" s="9"/>
      <c r="L78" s="9"/>
      <c r="M78" s="9"/>
      <c r="N78" s="9"/>
      <c r="O78" s="9"/>
      <c r="P78" s="9"/>
      <c r="Q78" s="9"/>
      <c r="R78" s="9"/>
      <c r="Z78" s="9" t="s">
        <v>285</v>
      </c>
    </row>
    <row r="79" spans="1:26" x14ac:dyDescent="0.2">
      <c r="A79" s="9"/>
      <c r="B79" s="9"/>
      <c r="C79" s="9"/>
      <c r="D79" s="9"/>
      <c r="E79" s="9"/>
      <c r="F79" s="9"/>
      <c r="G79" s="9"/>
      <c r="H79" s="9"/>
      <c r="I79" s="9"/>
      <c r="J79" s="9"/>
      <c r="K79" s="9"/>
      <c r="L79" s="9"/>
      <c r="M79" s="9"/>
      <c r="N79" s="9"/>
      <c r="O79" s="9"/>
      <c r="P79" s="9"/>
      <c r="Q79" s="9"/>
      <c r="R79" s="9"/>
      <c r="Z79" s="9" t="s">
        <v>286</v>
      </c>
    </row>
    <row r="80" spans="1:26" x14ac:dyDescent="0.2">
      <c r="A80" s="9"/>
      <c r="B80" s="9"/>
      <c r="C80" s="9"/>
      <c r="D80" s="9"/>
      <c r="E80" s="9"/>
      <c r="F80" s="9"/>
      <c r="G80" s="9"/>
      <c r="H80" s="9"/>
      <c r="I80" s="9"/>
      <c r="J80" s="9"/>
      <c r="K80" s="9"/>
      <c r="L80" s="9"/>
      <c r="M80" s="9"/>
      <c r="N80" s="9"/>
      <c r="O80" s="9"/>
      <c r="P80" s="9"/>
      <c r="Q80" s="9"/>
      <c r="R80" s="9"/>
      <c r="Z80" s="9" t="s">
        <v>287</v>
      </c>
    </row>
    <row r="81" spans="1:26" x14ac:dyDescent="0.2">
      <c r="A81" s="9"/>
      <c r="B81" s="9"/>
      <c r="C81" s="9"/>
      <c r="D81" s="9"/>
      <c r="E81" s="9"/>
      <c r="F81" s="9"/>
      <c r="G81" s="9"/>
      <c r="H81" s="9"/>
      <c r="I81" s="9"/>
      <c r="J81" s="9"/>
      <c r="K81" s="9"/>
      <c r="L81" s="9"/>
      <c r="M81" s="9"/>
      <c r="N81" s="9"/>
      <c r="O81" s="9"/>
      <c r="P81" s="9"/>
      <c r="Q81" s="9"/>
      <c r="R81" s="9"/>
      <c r="Z81" s="9" t="s">
        <v>288</v>
      </c>
    </row>
    <row r="82" spans="1:26" x14ac:dyDescent="0.2">
      <c r="A82" s="9"/>
      <c r="B82" s="9"/>
      <c r="C82" s="9"/>
      <c r="D82" s="9"/>
      <c r="E82" s="9"/>
      <c r="F82" s="9"/>
      <c r="G82" s="9"/>
      <c r="H82" s="9"/>
      <c r="I82" s="9"/>
      <c r="J82" s="9"/>
      <c r="K82" s="9"/>
      <c r="L82" s="9"/>
      <c r="M82" s="9"/>
      <c r="N82" s="9"/>
      <c r="O82" s="9"/>
      <c r="P82" s="9"/>
      <c r="Q82" s="9"/>
      <c r="R82" s="9"/>
      <c r="Z82" s="9" t="s">
        <v>289</v>
      </c>
    </row>
    <row r="83" spans="1:26" x14ac:dyDescent="0.2">
      <c r="A83" s="9"/>
      <c r="B83" s="9"/>
      <c r="C83" s="9"/>
      <c r="D83" s="9"/>
      <c r="E83" s="9"/>
      <c r="F83" s="9"/>
      <c r="G83" s="9"/>
      <c r="H83" s="9"/>
      <c r="I83" s="9"/>
      <c r="J83" s="9"/>
      <c r="K83" s="9"/>
      <c r="L83" s="9"/>
      <c r="M83" s="9"/>
      <c r="N83" s="9"/>
      <c r="O83" s="9"/>
      <c r="P83" s="9"/>
      <c r="Q83" s="9"/>
      <c r="R83" s="9"/>
      <c r="Z83" s="9" t="s">
        <v>290</v>
      </c>
    </row>
    <row r="84" spans="1:26" x14ac:dyDescent="0.2">
      <c r="A84" s="9"/>
      <c r="B84" s="9"/>
      <c r="C84" s="9"/>
      <c r="D84" s="9"/>
      <c r="E84" s="9"/>
      <c r="F84" s="9"/>
      <c r="G84" s="9"/>
      <c r="H84" s="9"/>
      <c r="I84" s="9"/>
      <c r="J84" s="9"/>
      <c r="K84" s="9"/>
      <c r="L84" s="9"/>
      <c r="M84" s="9"/>
      <c r="N84" s="9"/>
      <c r="O84" s="9"/>
      <c r="P84" s="9"/>
      <c r="Q84" s="9"/>
      <c r="R84" s="9"/>
      <c r="Z84" s="9" t="s">
        <v>291</v>
      </c>
    </row>
    <row r="85" spans="1:26" x14ac:dyDescent="0.2">
      <c r="A85" s="9"/>
      <c r="B85" s="9"/>
      <c r="C85" s="9"/>
      <c r="D85" s="9"/>
      <c r="E85" s="9"/>
      <c r="F85" s="9"/>
      <c r="G85" s="9"/>
      <c r="H85" s="9"/>
      <c r="I85" s="9"/>
      <c r="J85" s="9"/>
      <c r="K85" s="9"/>
      <c r="L85" s="9"/>
      <c r="M85" s="9"/>
      <c r="N85" s="9"/>
      <c r="O85" s="9"/>
      <c r="P85" s="9"/>
      <c r="Q85" s="9"/>
      <c r="R85" s="9"/>
      <c r="Z85" s="9" t="s">
        <v>292</v>
      </c>
    </row>
    <row r="86" spans="1:26" x14ac:dyDescent="0.2">
      <c r="A86" s="9"/>
      <c r="B86" s="9"/>
      <c r="C86" s="9"/>
      <c r="D86" s="9"/>
      <c r="E86" s="9"/>
      <c r="F86" s="9"/>
      <c r="G86" s="9"/>
      <c r="H86" s="9"/>
      <c r="I86" s="9"/>
      <c r="J86" s="9"/>
      <c r="K86" s="9"/>
      <c r="L86" s="9"/>
      <c r="M86" s="9"/>
      <c r="N86" s="9"/>
      <c r="O86" s="9"/>
      <c r="P86" s="9"/>
      <c r="Q86" s="9"/>
      <c r="R86" s="9"/>
      <c r="Z86" s="9" t="s">
        <v>293</v>
      </c>
    </row>
    <row r="87" spans="1:26" x14ac:dyDescent="0.2">
      <c r="A87" s="9"/>
      <c r="B87" s="9"/>
      <c r="C87" s="9"/>
      <c r="D87" s="9"/>
      <c r="E87" s="9"/>
      <c r="F87" s="9"/>
      <c r="G87" s="9"/>
      <c r="H87" s="9"/>
      <c r="I87" s="9"/>
      <c r="J87" s="9"/>
      <c r="K87" s="9"/>
      <c r="L87" s="9"/>
      <c r="M87" s="9"/>
      <c r="N87" s="9"/>
      <c r="O87" s="9"/>
      <c r="P87" s="9"/>
      <c r="Q87" s="9"/>
      <c r="R87" s="9"/>
    </row>
    <row r="88" spans="1:26" x14ac:dyDescent="0.2">
      <c r="A88" s="9"/>
      <c r="B88" s="9"/>
      <c r="C88" s="9"/>
      <c r="D88" s="9"/>
      <c r="E88" s="9"/>
      <c r="F88" s="9"/>
      <c r="G88" s="9"/>
      <c r="H88" s="9"/>
      <c r="I88" s="9"/>
      <c r="J88" s="9"/>
      <c r="K88" s="9"/>
      <c r="L88" s="9"/>
      <c r="M88" s="9"/>
      <c r="N88" s="9"/>
      <c r="O88" s="9"/>
      <c r="P88" s="9"/>
      <c r="Q88" s="9"/>
      <c r="R88" s="9"/>
      <c r="X88" s="9" t="s">
        <v>295</v>
      </c>
      <c r="Z88" s="9" t="s">
        <v>294</v>
      </c>
    </row>
    <row r="89" spans="1:26" x14ac:dyDescent="0.2">
      <c r="A89" s="9"/>
      <c r="B89" s="9"/>
      <c r="C89" s="9"/>
      <c r="D89" s="9"/>
      <c r="E89" s="9"/>
      <c r="F89" s="9"/>
      <c r="G89" s="9"/>
      <c r="H89" s="9"/>
      <c r="I89" s="9"/>
      <c r="J89" s="9"/>
      <c r="K89" s="9"/>
      <c r="L89" s="9"/>
      <c r="M89" s="9"/>
      <c r="N89" s="9"/>
      <c r="O89" s="9"/>
      <c r="P89" s="9"/>
      <c r="Q89" s="9"/>
      <c r="R89" s="9"/>
      <c r="Z89" s="9" t="s">
        <v>295</v>
      </c>
    </row>
    <row r="90" spans="1:26" x14ac:dyDescent="0.2">
      <c r="A90" s="9"/>
      <c r="B90" s="9"/>
      <c r="C90" s="9"/>
      <c r="D90" s="9"/>
      <c r="E90" s="9"/>
      <c r="F90" s="9"/>
      <c r="G90" s="9"/>
      <c r="H90" s="9"/>
      <c r="I90" s="9"/>
      <c r="J90" s="9"/>
      <c r="K90" s="9"/>
      <c r="L90" s="9"/>
      <c r="M90" s="9"/>
      <c r="N90" s="9"/>
      <c r="O90" s="9"/>
      <c r="P90" s="9"/>
      <c r="Q90" s="9"/>
      <c r="R90" s="9"/>
      <c r="Z90" s="9" t="s">
        <v>296</v>
      </c>
    </row>
    <row r="91" spans="1:26" x14ac:dyDescent="0.2">
      <c r="A91" s="9"/>
      <c r="B91" s="9"/>
      <c r="C91" s="9"/>
      <c r="D91" s="9"/>
      <c r="E91" s="9"/>
      <c r="F91" s="9"/>
      <c r="G91" s="9"/>
      <c r="H91" s="9"/>
      <c r="I91" s="9"/>
      <c r="J91" s="9"/>
      <c r="K91" s="9"/>
      <c r="L91" s="9"/>
      <c r="M91" s="9"/>
      <c r="N91" s="9"/>
      <c r="O91" s="9"/>
      <c r="P91" s="9"/>
      <c r="Q91" s="9"/>
      <c r="R91" s="9"/>
      <c r="Z91" s="9" t="s">
        <v>297</v>
      </c>
    </row>
    <row r="92" spans="1:26" x14ac:dyDescent="0.2">
      <c r="A92" s="9"/>
      <c r="B92" s="9"/>
      <c r="C92" s="9"/>
      <c r="D92" s="9"/>
      <c r="E92" s="9"/>
      <c r="F92" s="9"/>
      <c r="G92" s="9"/>
      <c r="H92" s="9"/>
      <c r="I92" s="9"/>
      <c r="J92" s="9"/>
      <c r="K92" s="9"/>
      <c r="L92" s="9"/>
      <c r="M92" s="9"/>
      <c r="N92" s="9"/>
      <c r="O92" s="9"/>
      <c r="P92" s="9"/>
      <c r="Q92" s="9"/>
      <c r="R92" s="9"/>
      <c r="Z92" s="9" t="s">
        <v>298</v>
      </c>
    </row>
    <row r="93" spans="1:26" x14ac:dyDescent="0.2">
      <c r="A93" s="9"/>
      <c r="B93" s="9"/>
      <c r="C93" s="9"/>
      <c r="D93" s="9"/>
      <c r="E93" s="9"/>
      <c r="F93" s="9"/>
      <c r="G93" s="9"/>
      <c r="H93" s="9"/>
      <c r="I93" s="9"/>
      <c r="J93" s="9"/>
      <c r="K93" s="9"/>
      <c r="L93" s="9"/>
      <c r="M93" s="9"/>
      <c r="N93" s="9"/>
      <c r="O93" s="9"/>
      <c r="P93" s="9"/>
      <c r="Q93" s="9"/>
      <c r="R93" s="9"/>
      <c r="Z93" s="9" t="s">
        <v>299</v>
      </c>
    </row>
    <row r="94" spans="1:26" x14ac:dyDescent="0.2">
      <c r="A94" s="9"/>
      <c r="B94" s="9"/>
      <c r="C94" s="9"/>
      <c r="D94" s="9"/>
      <c r="E94" s="9"/>
      <c r="F94" s="9"/>
      <c r="G94" s="9"/>
      <c r="H94" s="9"/>
      <c r="I94" s="9"/>
      <c r="J94" s="9"/>
      <c r="K94" s="9"/>
      <c r="L94" s="9"/>
      <c r="M94" s="9"/>
      <c r="N94" s="9"/>
      <c r="O94" s="9"/>
      <c r="P94" s="9"/>
      <c r="Q94" s="9"/>
      <c r="R94" s="9"/>
      <c r="Z94" s="9" t="s">
        <v>300</v>
      </c>
    </row>
    <row r="95" spans="1:26" x14ac:dyDescent="0.2">
      <c r="A95" s="9"/>
      <c r="B95" s="9"/>
      <c r="C95" s="9"/>
      <c r="D95" s="9"/>
      <c r="E95" s="9"/>
      <c r="F95" s="9"/>
      <c r="G95" s="9"/>
      <c r="H95" s="9"/>
      <c r="I95" s="9"/>
      <c r="J95" s="9"/>
      <c r="K95" s="9"/>
      <c r="L95" s="9"/>
      <c r="M95" s="9"/>
      <c r="N95" s="9"/>
      <c r="O95" s="9"/>
      <c r="P95" s="9"/>
      <c r="Q95" s="9"/>
      <c r="R95" s="9"/>
      <c r="Z95" s="9" t="s">
        <v>301</v>
      </c>
    </row>
    <row r="96" spans="1:26" x14ac:dyDescent="0.2">
      <c r="A96" s="9"/>
      <c r="B96" s="9"/>
      <c r="C96" s="9"/>
      <c r="D96" s="9"/>
      <c r="E96" s="9"/>
      <c r="F96" s="9"/>
      <c r="G96" s="9"/>
      <c r="H96" s="9"/>
      <c r="I96" s="9"/>
      <c r="J96" s="9"/>
      <c r="K96" s="9"/>
      <c r="L96" s="9"/>
      <c r="M96" s="9"/>
      <c r="N96" s="9"/>
      <c r="O96" s="9"/>
      <c r="P96" s="9"/>
      <c r="Q96" s="9"/>
      <c r="R96" s="9"/>
      <c r="Z96" s="9" t="s">
        <v>302</v>
      </c>
    </row>
    <row r="97" spans="1:26" x14ac:dyDescent="0.2">
      <c r="A97" s="9"/>
      <c r="B97" s="9"/>
      <c r="C97" s="9"/>
      <c r="D97" s="9"/>
      <c r="E97" s="9"/>
      <c r="F97" s="9"/>
      <c r="G97" s="9"/>
      <c r="H97" s="9"/>
      <c r="I97" s="9"/>
      <c r="J97" s="9"/>
      <c r="K97" s="9"/>
      <c r="L97" s="9"/>
      <c r="M97" s="9"/>
      <c r="N97" s="9"/>
      <c r="O97" s="9"/>
      <c r="P97" s="9"/>
      <c r="Q97" s="9"/>
      <c r="R97" s="9"/>
      <c r="Z97" s="9" t="s">
        <v>303</v>
      </c>
    </row>
    <row r="98" spans="1:26" x14ac:dyDescent="0.2">
      <c r="A98" s="9"/>
      <c r="B98" s="9"/>
      <c r="C98" s="9"/>
      <c r="D98" s="9"/>
      <c r="E98" s="9"/>
      <c r="F98" s="9"/>
      <c r="G98" s="9"/>
      <c r="H98" s="9"/>
      <c r="I98" s="9"/>
      <c r="J98" s="9"/>
      <c r="K98" s="9"/>
      <c r="L98" s="9"/>
      <c r="M98" s="9"/>
      <c r="N98" s="9"/>
      <c r="O98" s="9"/>
      <c r="P98" s="9"/>
      <c r="Q98" s="9"/>
      <c r="R98" s="9"/>
    </row>
    <row r="99" spans="1:26" x14ac:dyDescent="0.2">
      <c r="A99" s="9"/>
      <c r="B99" s="9"/>
      <c r="C99" s="9"/>
      <c r="D99" s="9"/>
      <c r="E99" s="9"/>
      <c r="F99" s="9"/>
      <c r="G99" s="9"/>
      <c r="H99" s="9"/>
      <c r="I99" s="9"/>
      <c r="J99" s="9"/>
      <c r="K99" s="9"/>
      <c r="L99" s="9"/>
      <c r="M99" s="9"/>
      <c r="N99" s="9"/>
      <c r="O99" s="9"/>
      <c r="P99" s="9"/>
      <c r="Q99" s="9"/>
      <c r="R99" s="9"/>
      <c r="X99" s="9" t="s">
        <v>2541</v>
      </c>
      <c r="Z99" s="9" t="s">
        <v>304</v>
      </c>
    </row>
    <row r="100" spans="1:26" x14ac:dyDescent="0.2">
      <c r="A100" s="9"/>
      <c r="B100" s="9"/>
      <c r="C100" s="9"/>
      <c r="D100" s="9"/>
      <c r="E100" s="9"/>
      <c r="F100" s="9"/>
      <c r="G100" s="9"/>
      <c r="H100" s="9"/>
      <c r="I100" s="9"/>
      <c r="J100" s="9"/>
      <c r="K100" s="9"/>
      <c r="L100" s="9"/>
      <c r="M100" s="9"/>
      <c r="N100" s="9"/>
      <c r="O100" s="9"/>
      <c r="P100" s="9"/>
      <c r="Q100" s="9"/>
      <c r="R100" s="9"/>
      <c r="Z100" s="9" t="s">
        <v>305</v>
      </c>
    </row>
    <row r="101" spans="1:26" x14ac:dyDescent="0.2">
      <c r="A101" s="9"/>
      <c r="B101" s="9"/>
      <c r="C101" s="9"/>
      <c r="D101" s="9"/>
      <c r="E101" s="9"/>
      <c r="F101" s="9"/>
      <c r="G101" s="9"/>
      <c r="H101" s="9"/>
      <c r="I101" s="9"/>
      <c r="J101" s="9"/>
      <c r="K101" s="9"/>
      <c r="L101" s="9"/>
      <c r="M101" s="9"/>
      <c r="N101" s="9"/>
      <c r="O101" s="9"/>
      <c r="P101" s="9"/>
      <c r="Q101" s="9"/>
      <c r="R101" s="9"/>
      <c r="Z101" s="9" t="s">
        <v>306</v>
      </c>
    </row>
    <row r="102" spans="1:26" x14ac:dyDescent="0.2">
      <c r="A102" s="9"/>
      <c r="B102" s="9"/>
      <c r="C102" s="9"/>
      <c r="D102" s="9"/>
      <c r="E102" s="9"/>
      <c r="F102" s="9"/>
      <c r="G102" s="9"/>
      <c r="H102" s="9"/>
      <c r="I102" s="9"/>
      <c r="J102" s="9"/>
      <c r="K102" s="9"/>
      <c r="L102" s="9"/>
      <c r="M102" s="9"/>
      <c r="N102" s="9"/>
      <c r="O102" s="9"/>
      <c r="P102" s="9"/>
      <c r="Q102" s="9"/>
      <c r="R102" s="9"/>
      <c r="Z102" s="9" t="s">
        <v>307</v>
      </c>
    </row>
    <row r="103" spans="1:26" x14ac:dyDescent="0.2">
      <c r="A103" s="9"/>
      <c r="B103" s="9"/>
      <c r="C103" s="9"/>
      <c r="D103" s="9"/>
      <c r="E103" s="9"/>
      <c r="F103" s="9"/>
      <c r="G103" s="9"/>
      <c r="H103" s="9"/>
      <c r="I103" s="9"/>
      <c r="J103" s="9"/>
      <c r="K103" s="9"/>
      <c r="L103" s="9"/>
      <c r="M103" s="9"/>
      <c r="N103" s="9"/>
      <c r="O103" s="9"/>
      <c r="P103" s="9"/>
      <c r="Q103" s="9"/>
      <c r="R103" s="9"/>
      <c r="Z103" s="9" t="s">
        <v>308</v>
      </c>
    </row>
    <row r="104" spans="1:26" x14ac:dyDescent="0.2">
      <c r="A104" s="9"/>
      <c r="B104" s="9"/>
      <c r="C104" s="9"/>
      <c r="D104" s="9"/>
      <c r="E104" s="9"/>
      <c r="F104" s="9"/>
      <c r="G104" s="9"/>
      <c r="H104" s="9"/>
      <c r="I104" s="9"/>
      <c r="J104" s="9"/>
      <c r="K104" s="9"/>
      <c r="L104" s="9"/>
      <c r="M104" s="9"/>
      <c r="N104" s="9"/>
      <c r="O104" s="9"/>
      <c r="P104" s="9"/>
      <c r="Q104" s="9"/>
      <c r="R104" s="9"/>
      <c r="Z104" s="9" t="s">
        <v>309</v>
      </c>
    </row>
    <row r="105" spans="1:26" x14ac:dyDescent="0.2">
      <c r="A105" s="9"/>
      <c r="B105" s="9"/>
      <c r="C105" s="9"/>
      <c r="D105" s="9"/>
      <c r="E105" s="9"/>
      <c r="F105" s="9"/>
      <c r="G105" s="9"/>
      <c r="H105" s="9"/>
      <c r="I105" s="9"/>
      <c r="J105" s="9"/>
      <c r="K105" s="9"/>
      <c r="L105" s="9"/>
      <c r="M105" s="9"/>
      <c r="N105" s="9"/>
      <c r="O105" s="9"/>
      <c r="P105" s="9"/>
      <c r="Q105" s="9"/>
      <c r="R105" s="9"/>
      <c r="Z105" s="9" t="s">
        <v>310</v>
      </c>
    </row>
    <row r="106" spans="1:26" x14ac:dyDescent="0.2">
      <c r="A106" s="9"/>
      <c r="B106" s="9"/>
      <c r="C106" s="9"/>
      <c r="D106" s="9"/>
      <c r="E106" s="9"/>
      <c r="F106" s="9"/>
      <c r="G106" s="9"/>
      <c r="H106" s="9"/>
      <c r="I106" s="9"/>
      <c r="J106" s="9"/>
      <c r="K106" s="9"/>
      <c r="L106" s="9"/>
      <c r="M106" s="9"/>
      <c r="N106" s="9"/>
      <c r="O106" s="9"/>
      <c r="P106" s="9"/>
      <c r="Q106" s="9"/>
      <c r="R106" s="9"/>
      <c r="Z106" s="9" t="s">
        <v>311</v>
      </c>
    </row>
    <row r="107" spans="1:26" x14ac:dyDescent="0.2">
      <c r="A107" s="9"/>
      <c r="B107" s="9"/>
      <c r="C107" s="9"/>
      <c r="D107" s="9"/>
      <c r="E107" s="9"/>
      <c r="F107" s="9"/>
      <c r="G107" s="9"/>
      <c r="H107" s="9"/>
      <c r="I107" s="9"/>
      <c r="J107" s="9"/>
      <c r="K107" s="9"/>
      <c r="L107" s="9"/>
      <c r="M107" s="9"/>
      <c r="N107" s="9"/>
      <c r="O107" s="9"/>
      <c r="P107" s="9"/>
      <c r="Q107" s="9"/>
      <c r="R107" s="9"/>
      <c r="Z107" s="9" t="s">
        <v>312</v>
      </c>
    </row>
    <row r="108" spans="1:26" x14ac:dyDescent="0.2">
      <c r="A108" s="9"/>
      <c r="B108" s="9"/>
      <c r="C108" s="9"/>
      <c r="D108" s="9"/>
      <c r="E108" s="9"/>
      <c r="F108" s="9"/>
      <c r="G108" s="9"/>
      <c r="H108" s="9"/>
      <c r="I108" s="9"/>
      <c r="J108" s="9"/>
      <c r="K108" s="9"/>
      <c r="L108" s="9"/>
      <c r="M108" s="9"/>
      <c r="N108" s="9"/>
      <c r="O108" s="9"/>
      <c r="P108" s="9"/>
      <c r="Q108" s="9"/>
      <c r="R108" s="9"/>
      <c r="Z108" s="9" t="s">
        <v>313</v>
      </c>
    </row>
    <row r="109" spans="1:26" x14ac:dyDescent="0.2">
      <c r="A109" s="9"/>
      <c r="B109" s="9"/>
      <c r="C109" s="9"/>
      <c r="D109" s="9"/>
      <c r="E109" s="9"/>
      <c r="F109" s="9"/>
      <c r="G109" s="9"/>
      <c r="H109" s="9"/>
      <c r="I109" s="9"/>
      <c r="J109" s="9"/>
      <c r="K109" s="9"/>
      <c r="L109" s="9"/>
      <c r="M109" s="9"/>
      <c r="N109" s="9"/>
      <c r="O109" s="9"/>
      <c r="P109" s="9"/>
      <c r="Q109" s="9"/>
      <c r="R109" s="9"/>
      <c r="Z109" s="9" t="s">
        <v>314</v>
      </c>
    </row>
    <row r="110" spans="1:26" x14ac:dyDescent="0.2">
      <c r="A110" s="9"/>
      <c r="B110" s="9"/>
      <c r="C110" s="9"/>
      <c r="D110" s="9"/>
      <c r="E110" s="9"/>
      <c r="F110" s="9"/>
      <c r="G110" s="9"/>
      <c r="H110" s="9"/>
      <c r="I110" s="9"/>
      <c r="J110" s="9"/>
      <c r="K110" s="9"/>
      <c r="L110" s="9"/>
      <c r="M110" s="9"/>
      <c r="N110" s="9"/>
      <c r="O110" s="9"/>
      <c r="P110" s="9"/>
      <c r="Q110" s="9"/>
      <c r="R110" s="9"/>
      <c r="Z110" s="9" t="s">
        <v>315</v>
      </c>
    </row>
    <row r="111" spans="1:26" x14ac:dyDescent="0.2">
      <c r="A111" s="9"/>
      <c r="B111" s="9"/>
      <c r="C111" s="9"/>
      <c r="D111" s="9"/>
      <c r="E111" s="9"/>
      <c r="F111" s="9"/>
      <c r="G111" s="9"/>
      <c r="H111" s="9"/>
      <c r="I111" s="9"/>
      <c r="J111" s="9"/>
      <c r="K111" s="9"/>
      <c r="L111" s="9"/>
      <c r="M111" s="9"/>
      <c r="N111" s="9"/>
      <c r="O111" s="9"/>
      <c r="P111" s="9"/>
      <c r="Q111" s="9"/>
      <c r="R111" s="9"/>
      <c r="Z111" s="9" t="s">
        <v>316</v>
      </c>
    </row>
    <row r="112" spans="1:26" x14ac:dyDescent="0.2">
      <c r="A112" s="9"/>
      <c r="B112" s="9"/>
      <c r="C112" s="9"/>
      <c r="D112" s="9"/>
      <c r="E112" s="9"/>
      <c r="F112" s="9"/>
      <c r="G112" s="9"/>
      <c r="H112" s="9"/>
      <c r="I112" s="9"/>
      <c r="J112" s="9"/>
      <c r="K112" s="9"/>
      <c r="L112" s="9"/>
      <c r="M112" s="9"/>
      <c r="N112" s="9"/>
      <c r="O112" s="9"/>
      <c r="P112" s="9"/>
      <c r="Q112" s="9"/>
      <c r="R112" s="9"/>
      <c r="Z112" s="9" t="s">
        <v>317</v>
      </c>
    </row>
    <row r="113" spans="1:26" x14ac:dyDescent="0.2">
      <c r="A113" s="9"/>
      <c r="B113" s="9"/>
      <c r="C113" s="9"/>
      <c r="D113" s="9"/>
      <c r="E113" s="9"/>
      <c r="F113" s="9"/>
      <c r="G113" s="9"/>
      <c r="H113" s="9"/>
      <c r="I113" s="9"/>
      <c r="J113" s="9"/>
      <c r="K113" s="9"/>
      <c r="L113" s="9"/>
      <c r="M113" s="9"/>
      <c r="N113" s="9"/>
      <c r="O113" s="9"/>
      <c r="P113" s="9"/>
      <c r="Q113" s="9"/>
      <c r="R113" s="9"/>
      <c r="Z113" s="9" t="s">
        <v>318</v>
      </c>
    </row>
    <row r="114" spans="1:26" x14ac:dyDescent="0.2">
      <c r="A114" s="9"/>
      <c r="B114" s="9"/>
      <c r="C114" s="9"/>
      <c r="D114" s="9"/>
      <c r="E114" s="9"/>
      <c r="F114" s="9"/>
      <c r="G114" s="9"/>
      <c r="H114" s="9"/>
      <c r="I114" s="9"/>
      <c r="J114" s="9"/>
      <c r="K114" s="9"/>
      <c r="L114" s="9"/>
      <c r="M114" s="9"/>
      <c r="N114" s="9"/>
      <c r="O114" s="9"/>
      <c r="P114" s="9"/>
      <c r="Q114" s="9"/>
      <c r="R114" s="9"/>
      <c r="Z114" s="9" t="s">
        <v>319</v>
      </c>
    </row>
    <row r="115" spans="1:26" x14ac:dyDescent="0.2">
      <c r="A115" s="9"/>
      <c r="B115" s="9"/>
      <c r="C115" s="9"/>
      <c r="D115" s="9"/>
      <c r="E115" s="9"/>
      <c r="F115" s="9"/>
      <c r="G115" s="9"/>
      <c r="H115" s="9"/>
      <c r="I115" s="9"/>
      <c r="J115" s="9"/>
      <c r="K115" s="9"/>
      <c r="L115" s="9"/>
      <c r="M115" s="9"/>
      <c r="N115" s="9"/>
      <c r="O115" s="9"/>
      <c r="P115" s="9"/>
      <c r="Q115" s="9"/>
      <c r="R115" s="9"/>
      <c r="Z115" s="9" t="s">
        <v>320</v>
      </c>
    </row>
    <row r="116" spans="1:26" x14ac:dyDescent="0.2">
      <c r="A116" s="9"/>
      <c r="B116" s="9"/>
      <c r="C116" s="9"/>
      <c r="D116" s="9"/>
      <c r="E116" s="9"/>
      <c r="F116" s="9"/>
      <c r="G116" s="9"/>
      <c r="H116" s="9"/>
      <c r="I116" s="9"/>
      <c r="J116" s="9"/>
      <c r="K116" s="9"/>
      <c r="L116" s="9"/>
      <c r="M116" s="9"/>
      <c r="N116" s="9"/>
      <c r="O116" s="9"/>
      <c r="P116" s="9"/>
      <c r="Q116" s="9"/>
      <c r="R116" s="9"/>
      <c r="Z116" s="9" t="s">
        <v>321</v>
      </c>
    </row>
    <row r="117" spans="1:26" x14ac:dyDescent="0.2">
      <c r="A117" s="9"/>
      <c r="B117" s="9"/>
      <c r="C117" s="9"/>
      <c r="D117" s="9"/>
      <c r="E117" s="9"/>
      <c r="F117" s="9"/>
      <c r="G117" s="9"/>
      <c r="H117" s="9"/>
      <c r="I117" s="9"/>
      <c r="J117" s="9"/>
      <c r="K117" s="9"/>
      <c r="L117" s="9"/>
      <c r="M117" s="9"/>
      <c r="N117" s="9"/>
      <c r="O117" s="9"/>
      <c r="P117" s="9"/>
      <c r="Q117" s="9"/>
      <c r="R117" s="9"/>
      <c r="Z117" s="9" t="s">
        <v>322</v>
      </c>
    </row>
    <row r="118" spans="1:26" x14ac:dyDescent="0.2">
      <c r="Z118" s="9" t="s">
        <v>323</v>
      </c>
    </row>
    <row r="119" spans="1:26" x14ac:dyDescent="0.2">
      <c r="Z119" s="9" t="s">
        <v>324</v>
      </c>
    </row>
    <row r="120" spans="1:26" x14ac:dyDescent="0.2">
      <c r="Z120" s="9" t="s">
        <v>325</v>
      </c>
    </row>
    <row r="121" spans="1:26" x14ac:dyDescent="0.2">
      <c r="Z121" s="9" t="s">
        <v>326</v>
      </c>
    </row>
    <row r="122" spans="1:26" x14ac:dyDescent="0.2">
      <c r="Z122" s="9" t="s">
        <v>327</v>
      </c>
    </row>
    <row r="123" spans="1:26" x14ac:dyDescent="0.2">
      <c r="Z123" s="9" t="s">
        <v>328</v>
      </c>
    </row>
    <row r="124" spans="1:26" x14ac:dyDescent="0.2">
      <c r="Z124" s="9" t="s">
        <v>329</v>
      </c>
    </row>
    <row r="125" spans="1:26" x14ac:dyDescent="0.2">
      <c r="Z125" s="9" t="s">
        <v>330</v>
      </c>
    </row>
    <row r="126" spans="1:26" x14ac:dyDescent="0.2">
      <c r="Z126" s="9" t="s">
        <v>331</v>
      </c>
    </row>
    <row r="127" spans="1:26" x14ac:dyDescent="0.2">
      <c r="Z127" s="9" t="s">
        <v>332</v>
      </c>
    </row>
    <row r="128" spans="1:26" x14ac:dyDescent="0.2">
      <c r="Z128" s="9" t="s">
        <v>333</v>
      </c>
    </row>
    <row r="129" spans="26:26" x14ac:dyDescent="0.2">
      <c r="Z129" s="9" t="s">
        <v>334</v>
      </c>
    </row>
    <row r="130" spans="26:26" x14ac:dyDescent="0.2">
      <c r="Z130" s="9" t="s">
        <v>335</v>
      </c>
    </row>
    <row r="131" spans="26:26" x14ac:dyDescent="0.2">
      <c r="Z131" s="9" t="s">
        <v>336</v>
      </c>
    </row>
    <row r="132" spans="26:26" x14ac:dyDescent="0.2">
      <c r="Z132" s="9" t="s">
        <v>337</v>
      </c>
    </row>
    <row r="133" spans="26:26" x14ac:dyDescent="0.2">
      <c r="Z133" s="9" t="s">
        <v>338</v>
      </c>
    </row>
    <row r="134" spans="26:26" x14ac:dyDescent="0.2">
      <c r="Z134" s="9" t="s">
        <v>339</v>
      </c>
    </row>
    <row r="135" spans="26:26" x14ac:dyDescent="0.2">
      <c r="Z135" s="9" t="s">
        <v>340</v>
      </c>
    </row>
    <row r="136" spans="26:26" x14ac:dyDescent="0.2">
      <c r="Z136" s="9" t="s">
        <v>341</v>
      </c>
    </row>
    <row r="137" spans="26:26" x14ac:dyDescent="0.2">
      <c r="Z137" s="9" t="s">
        <v>342</v>
      </c>
    </row>
    <row r="138" spans="26:26" x14ac:dyDescent="0.2">
      <c r="Z138" s="9" t="s">
        <v>343</v>
      </c>
    </row>
    <row r="139" spans="26:26" x14ac:dyDescent="0.2">
      <c r="Z139" s="9" t="s">
        <v>344</v>
      </c>
    </row>
    <row r="140" spans="26:26" x14ac:dyDescent="0.2">
      <c r="Z140" s="9" t="s">
        <v>345</v>
      </c>
    </row>
    <row r="141" spans="26:26" x14ac:dyDescent="0.2">
      <c r="Z141" s="9" t="s">
        <v>346</v>
      </c>
    </row>
    <row r="142" spans="26:26" x14ac:dyDescent="0.2">
      <c r="Z142" s="9" t="s">
        <v>347</v>
      </c>
    </row>
    <row r="143" spans="26:26" x14ac:dyDescent="0.2">
      <c r="Z143" s="9" t="s">
        <v>348</v>
      </c>
    </row>
    <row r="144" spans="26:26" x14ac:dyDescent="0.2">
      <c r="Z144" s="9" t="s">
        <v>349</v>
      </c>
    </row>
    <row r="145" spans="26:26" x14ac:dyDescent="0.2">
      <c r="Z145" s="9" t="s">
        <v>350</v>
      </c>
    </row>
    <row r="146" spans="26:26" x14ac:dyDescent="0.2">
      <c r="Z146" s="9" t="s">
        <v>270</v>
      </c>
    </row>
    <row r="147" spans="26:26" x14ac:dyDescent="0.2">
      <c r="Z147" s="9" t="s">
        <v>351</v>
      </c>
    </row>
    <row r="148" spans="26:26" x14ac:dyDescent="0.2">
      <c r="Z148" s="9" t="s">
        <v>352</v>
      </c>
    </row>
    <row r="149" spans="26:26" x14ac:dyDescent="0.2">
      <c r="Z149" s="9" t="s">
        <v>353</v>
      </c>
    </row>
    <row r="150" spans="26:26" x14ac:dyDescent="0.2">
      <c r="Z150" s="9" t="s">
        <v>354</v>
      </c>
    </row>
    <row r="151" spans="26:26" x14ac:dyDescent="0.2">
      <c r="Z151" s="9" t="s">
        <v>355</v>
      </c>
    </row>
    <row r="152" spans="26:26" x14ac:dyDescent="0.2">
      <c r="Z152" s="9" t="s">
        <v>356</v>
      </c>
    </row>
    <row r="153" spans="26:26" x14ac:dyDescent="0.2">
      <c r="Z153" s="9" t="s">
        <v>357</v>
      </c>
    </row>
    <row r="154" spans="26:26" x14ac:dyDescent="0.2">
      <c r="Z154" s="9" t="s">
        <v>358</v>
      </c>
    </row>
    <row r="155" spans="26:26" x14ac:dyDescent="0.2">
      <c r="Z155" s="9" t="s">
        <v>359</v>
      </c>
    </row>
    <row r="156" spans="26:26" x14ac:dyDescent="0.2">
      <c r="Z156" s="9" t="s">
        <v>360</v>
      </c>
    </row>
    <row r="157" spans="26:26" x14ac:dyDescent="0.2">
      <c r="Z157" s="9" t="s">
        <v>361</v>
      </c>
    </row>
    <row r="158" spans="26:26" x14ac:dyDescent="0.2">
      <c r="Z158" s="9" t="s">
        <v>362</v>
      </c>
    </row>
    <row r="159" spans="26:26" x14ac:dyDescent="0.2">
      <c r="Z159" s="9" t="s">
        <v>363</v>
      </c>
    </row>
    <row r="160" spans="26:26" x14ac:dyDescent="0.2">
      <c r="Z160" s="9" t="s">
        <v>364</v>
      </c>
    </row>
    <row r="161" spans="26:26" x14ac:dyDescent="0.2">
      <c r="Z161" s="9" t="s">
        <v>365</v>
      </c>
    </row>
    <row r="162" spans="26:26" x14ac:dyDescent="0.2">
      <c r="Z162" s="9" t="s">
        <v>366</v>
      </c>
    </row>
    <row r="163" spans="26:26" x14ac:dyDescent="0.2">
      <c r="Z163" s="9" t="s">
        <v>367</v>
      </c>
    </row>
    <row r="164" spans="26:26" x14ac:dyDescent="0.2">
      <c r="Z164" s="9" t="s">
        <v>368</v>
      </c>
    </row>
    <row r="165" spans="26:26" x14ac:dyDescent="0.2">
      <c r="Z165" s="9" t="s">
        <v>369</v>
      </c>
    </row>
    <row r="166" spans="26:26" x14ac:dyDescent="0.2">
      <c r="Z166" s="9" t="s">
        <v>370</v>
      </c>
    </row>
    <row r="167" spans="26:26" x14ac:dyDescent="0.2">
      <c r="Z167" s="9" t="s">
        <v>371</v>
      </c>
    </row>
    <row r="168" spans="26:26" x14ac:dyDescent="0.2">
      <c r="Z168" s="9" t="s">
        <v>372</v>
      </c>
    </row>
    <row r="169" spans="26:26" x14ac:dyDescent="0.2">
      <c r="Z169" s="9" t="s">
        <v>373</v>
      </c>
    </row>
    <row r="170" spans="26:26" x14ac:dyDescent="0.2">
      <c r="Z170" s="9" t="s">
        <v>374</v>
      </c>
    </row>
    <row r="171" spans="26:26" x14ac:dyDescent="0.2">
      <c r="Z171" s="9" t="s">
        <v>375</v>
      </c>
    </row>
    <row r="172" spans="26:26" x14ac:dyDescent="0.2">
      <c r="Z172" s="9" t="s">
        <v>376</v>
      </c>
    </row>
    <row r="173" spans="26:26" x14ac:dyDescent="0.2">
      <c r="Z173" s="9" t="s">
        <v>377</v>
      </c>
    </row>
    <row r="174" spans="26:26" x14ac:dyDescent="0.2">
      <c r="Z174" s="9" t="s">
        <v>378</v>
      </c>
    </row>
    <row r="175" spans="26:26" x14ac:dyDescent="0.2">
      <c r="Z175" s="9" t="s">
        <v>379</v>
      </c>
    </row>
    <row r="176" spans="26:26" x14ac:dyDescent="0.2">
      <c r="Z176" s="9" t="s">
        <v>380</v>
      </c>
    </row>
    <row r="177" spans="26:26" x14ac:dyDescent="0.2">
      <c r="Z177" s="9" t="s">
        <v>381</v>
      </c>
    </row>
    <row r="178" spans="26:26" x14ac:dyDescent="0.2">
      <c r="Z178" s="9" t="s">
        <v>382</v>
      </c>
    </row>
    <row r="179" spans="26:26" x14ac:dyDescent="0.2">
      <c r="Z179" s="9" t="s">
        <v>383</v>
      </c>
    </row>
    <row r="180" spans="26:26" x14ac:dyDescent="0.2">
      <c r="Z180" s="9" t="s">
        <v>384</v>
      </c>
    </row>
    <row r="181" spans="26:26" x14ac:dyDescent="0.2">
      <c r="Z181" s="9" t="s">
        <v>385</v>
      </c>
    </row>
    <row r="182" spans="26:26" x14ac:dyDescent="0.2">
      <c r="Z182" s="9" t="s">
        <v>386</v>
      </c>
    </row>
    <row r="183" spans="26:26" x14ac:dyDescent="0.2">
      <c r="Z183" s="9" t="s">
        <v>387</v>
      </c>
    </row>
    <row r="184" spans="26:26" x14ac:dyDescent="0.2">
      <c r="Z184" s="9" t="s">
        <v>388</v>
      </c>
    </row>
    <row r="185" spans="26:26" x14ac:dyDescent="0.2">
      <c r="Z185" s="9" t="s">
        <v>389</v>
      </c>
    </row>
    <row r="186" spans="26:26" x14ac:dyDescent="0.2">
      <c r="Z186" s="9" t="s">
        <v>390</v>
      </c>
    </row>
    <row r="187" spans="26:26" x14ac:dyDescent="0.2">
      <c r="Z187" s="9" t="s">
        <v>391</v>
      </c>
    </row>
    <row r="188" spans="26:26" x14ac:dyDescent="0.2">
      <c r="Z188" s="9" t="s">
        <v>392</v>
      </c>
    </row>
    <row r="189" spans="26:26" x14ac:dyDescent="0.2">
      <c r="Z189" s="9" t="s">
        <v>393</v>
      </c>
    </row>
    <row r="190" spans="26:26" x14ac:dyDescent="0.2">
      <c r="Z190" s="9" t="s">
        <v>394</v>
      </c>
    </row>
    <row r="191" spans="26:26" x14ac:dyDescent="0.2">
      <c r="Z191" s="9" t="s">
        <v>395</v>
      </c>
    </row>
    <row r="192" spans="26:26" x14ac:dyDescent="0.2">
      <c r="Z192" s="9" t="s">
        <v>396</v>
      </c>
    </row>
    <row r="193" spans="26:26" x14ac:dyDescent="0.2">
      <c r="Z193" s="9" t="s">
        <v>397</v>
      </c>
    </row>
    <row r="194" spans="26:26" x14ac:dyDescent="0.2">
      <c r="Z194" s="9" t="s">
        <v>398</v>
      </c>
    </row>
    <row r="195" spans="26:26" x14ac:dyDescent="0.2">
      <c r="Z195" s="9" t="s">
        <v>399</v>
      </c>
    </row>
    <row r="196" spans="26:26" x14ac:dyDescent="0.2">
      <c r="Z196" s="9" t="s">
        <v>400</v>
      </c>
    </row>
    <row r="197" spans="26:26" x14ac:dyDescent="0.2">
      <c r="Z197" s="9" t="s">
        <v>401</v>
      </c>
    </row>
    <row r="198" spans="26:26" x14ac:dyDescent="0.2">
      <c r="Z198" s="9" t="s">
        <v>402</v>
      </c>
    </row>
    <row r="199" spans="26:26" x14ac:dyDescent="0.2">
      <c r="Z199" s="9" t="s">
        <v>403</v>
      </c>
    </row>
    <row r="200" spans="26:26" x14ac:dyDescent="0.2">
      <c r="Z200" s="9" t="s">
        <v>404</v>
      </c>
    </row>
    <row r="201" spans="26:26" x14ac:dyDescent="0.2">
      <c r="Z201" s="9" t="s">
        <v>405</v>
      </c>
    </row>
    <row r="202" spans="26:26" x14ac:dyDescent="0.2">
      <c r="Z202" s="9" t="s">
        <v>406</v>
      </c>
    </row>
    <row r="203" spans="26:26" x14ac:dyDescent="0.2">
      <c r="Z203" s="9" t="s">
        <v>407</v>
      </c>
    </row>
    <row r="204" spans="26:26" x14ac:dyDescent="0.2">
      <c r="Z204" s="9" t="s">
        <v>408</v>
      </c>
    </row>
    <row r="205" spans="26:26" x14ac:dyDescent="0.2">
      <c r="Z205" s="9" t="s">
        <v>409</v>
      </c>
    </row>
    <row r="206" spans="26:26" x14ac:dyDescent="0.2">
      <c r="Z206" s="9" t="s">
        <v>410</v>
      </c>
    </row>
    <row r="207" spans="26:26" x14ac:dyDescent="0.2">
      <c r="Z207" s="9" t="s">
        <v>411</v>
      </c>
    </row>
    <row r="208" spans="26:26" x14ac:dyDescent="0.2">
      <c r="Z208" s="9" t="s">
        <v>412</v>
      </c>
    </row>
    <row r="209" spans="24:26" x14ac:dyDescent="0.2">
      <c r="Z209" s="9" t="s">
        <v>413</v>
      </c>
    </row>
    <row r="210" spans="24:26" x14ac:dyDescent="0.2">
      <c r="Z210" s="9" t="s">
        <v>414</v>
      </c>
    </row>
    <row r="211" spans="24:26" x14ac:dyDescent="0.2">
      <c r="Z211" s="9" t="s">
        <v>415</v>
      </c>
    </row>
    <row r="212" spans="24:26" x14ac:dyDescent="0.2">
      <c r="Z212" s="9" t="s">
        <v>416</v>
      </c>
    </row>
    <row r="213" spans="24:26" x14ac:dyDescent="0.2">
      <c r="Z213" s="9" t="s">
        <v>417</v>
      </c>
    </row>
    <row r="214" spans="24:26" x14ac:dyDescent="0.2">
      <c r="Z214" s="9" t="s">
        <v>418</v>
      </c>
    </row>
    <row r="215" spans="24:26" x14ac:dyDescent="0.2">
      <c r="Z215" s="9" t="s">
        <v>419</v>
      </c>
    </row>
    <row r="216" spans="24:26" x14ac:dyDescent="0.2">
      <c r="Z216" s="9" t="s">
        <v>420</v>
      </c>
    </row>
    <row r="218" spans="24:26" x14ac:dyDescent="0.2">
      <c r="X218" s="9" t="s">
        <v>432</v>
      </c>
      <c r="Z218" s="9" t="s">
        <v>421</v>
      </c>
    </row>
    <row r="219" spans="24:26" x14ac:dyDescent="0.2">
      <c r="Z219" s="9" t="s">
        <v>307</v>
      </c>
    </row>
    <row r="220" spans="24:26" x14ac:dyDescent="0.2">
      <c r="Z220" s="9" t="s">
        <v>258</v>
      </c>
    </row>
    <row r="221" spans="24:26" x14ac:dyDescent="0.2">
      <c r="Z221" s="9" t="s">
        <v>422</v>
      </c>
    </row>
    <row r="222" spans="24:26" x14ac:dyDescent="0.2">
      <c r="Z222" s="9" t="s">
        <v>423</v>
      </c>
    </row>
    <row r="223" spans="24:26" x14ac:dyDescent="0.2">
      <c r="Z223" s="9" t="s">
        <v>424</v>
      </c>
    </row>
    <row r="224" spans="24:26" x14ac:dyDescent="0.2">
      <c r="Z224" s="9" t="s">
        <v>425</v>
      </c>
    </row>
    <row r="225" spans="26:26" x14ac:dyDescent="0.2">
      <c r="Z225" s="9" t="s">
        <v>426</v>
      </c>
    </row>
    <row r="226" spans="26:26" x14ac:dyDescent="0.2">
      <c r="Z226" s="9" t="s">
        <v>427</v>
      </c>
    </row>
    <row r="227" spans="26:26" x14ac:dyDescent="0.2">
      <c r="Z227" s="9" t="s">
        <v>428</v>
      </c>
    </row>
    <row r="228" spans="26:26" x14ac:dyDescent="0.2">
      <c r="Z228" s="9" t="s">
        <v>429</v>
      </c>
    </row>
    <row r="229" spans="26:26" x14ac:dyDescent="0.2">
      <c r="Z229" s="9" t="s">
        <v>430</v>
      </c>
    </row>
    <row r="230" spans="26:26" x14ac:dyDescent="0.2">
      <c r="Z230" s="9" t="s">
        <v>431</v>
      </c>
    </row>
    <row r="231" spans="26:26" x14ac:dyDescent="0.2">
      <c r="Z231" s="9" t="s">
        <v>432</v>
      </c>
    </row>
    <row r="232" spans="26:26" x14ac:dyDescent="0.2">
      <c r="Z232" s="9" t="s">
        <v>433</v>
      </c>
    </row>
    <row r="233" spans="26:26" x14ac:dyDescent="0.2">
      <c r="Z233" s="9" t="s">
        <v>434</v>
      </c>
    </row>
    <row r="234" spans="26:26" x14ac:dyDescent="0.2">
      <c r="Z234" s="9" t="s">
        <v>435</v>
      </c>
    </row>
    <row r="235" spans="26:26" x14ac:dyDescent="0.2">
      <c r="Z235" s="9" t="s">
        <v>298</v>
      </c>
    </row>
    <row r="236" spans="26:26" x14ac:dyDescent="0.2">
      <c r="Z236" s="9" t="s">
        <v>436</v>
      </c>
    </row>
    <row r="237" spans="26:26" x14ac:dyDescent="0.2">
      <c r="Z237" s="9" t="s">
        <v>437</v>
      </c>
    </row>
    <row r="238" spans="26:26" x14ac:dyDescent="0.2">
      <c r="Z238" s="9" t="s">
        <v>438</v>
      </c>
    </row>
    <row r="239" spans="26:26" x14ac:dyDescent="0.2">
      <c r="Z239" s="9" t="s">
        <v>439</v>
      </c>
    </row>
    <row r="240" spans="26:26" x14ac:dyDescent="0.2">
      <c r="Z240" s="9" t="s">
        <v>440</v>
      </c>
    </row>
    <row r="241" spans="26:26" x14ac:dyDescent="0.2">
      <c r="Z241" s="9" t="s">
        <v>441</v>
      </c>
    </row>
    <row r="242" spans="26:26" x14ac:dyDescent="0.2">
      <c r="Z242" s="9" t="s">
        <v>442</v>
      </c>
    </row>
    <row r="243" spans="26:26" x14ac:dyDescent="0.2">
      <c r="Z243" s="9" t="s">
        <v>443</v>
      </c>
    </row>
    <row r="244" spans="26:26" x14ac:dyDescent="0.2">
      <c r="Z244" s="9" t="s">
        <v>444</v>
      </c>
    </row>
    <row r="245" spans="26:26" x14ac:dyDescent="0.2">
      <c r="Z245" s="9" t="s">
        <v>445</v>
      </c>
    </row>
    <row r="246" spans="26:26" x14ac:dyDescent="0.2">
      <c r="Z246" s="9" t="s">
        <v>446</v>
      </c>
    </row>
    <row r="247" spans="26:26" x14ac:dyDescent="0.2">
      <c r="Z247" s="9" t="s">
        <v>267</v>
      </c>
    </row>
    <row r="248" spans="26:26" x14ac:dyDescent="0.2">
      <c r="Z248" s="9" t="s">
        <v>447</v>
      </c>
    </row>
    <row r="249" spans="26:26" x14ac:dyDescent="0.2">
      <c r="Z249" s="9" t="s">
        <v>448</v>
      </c>
    </row>
    <row r="250" spans="26:26" x14ac:dyDescent="0.2">
      <c r="Z250" s="9" t="s">
        <v>449</v>
      </c>
    </row>
    <row r="251" spans="26:26" x14ac:dyDescent="0.2">
      <c r="Z251" s="9" t="s">
        <v>450</v>
      </c>
    </row>
    <row r="252" spans="26:26" x14ac:dyDescent="0.2">
      <c r="Z252" s="9" t="s">
        <v>269</v>
      </c>
    </row>
    <row r="253" spans="26:26" x14ac:dyDescent="0.2">
      <c r="Z253" s="9" t="s">
        <v>270</v>
      </c>
    </row>
    <row r="254" spans="26:26" x14ac:dyDescent="0.2">
      <c r="Z254" s="9" t="s">
        <v>451</v>
      </c>
    </row>
    <row r="255" spans="26:26" x14ac:dyDescent="0.2">
      <c r="Z255" s="9" t="s">
        <v>452</v>
      </c>
    </row>
    <row r="256" spans="26:26" x14ac:dyDescent="0.2">
      <c r="Z256" s="9" t="s">
        <v>453</v>
      </c>
    </row>
    <row r="257" spans="26:26" x14ac:dyDescent="0.2">
      <c r="Z257" s="9" t="s">
        <v>454</v>
      </c>
    </row>
    <row r="258" spans="26:26" x14ac:dyDescent="0.2">
      <c r="Z258" s="9" t="s">
        <v>455</v>
      </c>
    </row>
    <row r="259" spans="26:26" x14ac:dyDescent="0.2">
      <c r="Z259" s="9" t="s">
        <v>456</v>
      </c>
    </row>
    <row r="260" spans="26:26" x14ac:dyDescent="0.2">
      <c r="Z260" s="9" t="s">
        <v>457</v>
      </c>
    </row>
    <row r="261" spans="26:26" x14ac:dyDescent="0.2">
      <c r="Z261" s="9" t="s">
        <v>272</v>
      </c>
    </row>
    <row r="262" spans="26:26" x14ac:dyDescent="0.2">
      <c r="Z262" s="9" t="s">
        <v>458</v>
      </c>
    </row>
    <row r="263" spans="26:26" x14ac:dyDescent="0.2">
      <c r="Z263" s="9" t="s">
        <v>274</v>
      </c>
    </row>
    <row r="264" spans="26:26" x14ac:dyDescent="0.2">
      <c r="Z264" s="9" t="s">
        <v>459</v>
      </c>
    </row>
    <row r="265" spans="26:26" x14ac:dyDescent="0.2">
      <c r="Z265" s="9" t="s">
        <v>460</v>
      </c>
    </row>
    <row r="266" spans="26:26" x14ac:dyDescent="0.2">
      <c r="Z266" s="9" t="s">
        <v>461</v>
      </c>
    </row>
    <row r="267" spans="26:26" x14ac:dyDescent="0.2">
      <c r="Z267" s="9" t="s">
        <v>462</v>
      </c>
    </row>
    <row r="268" spans="26:26" x14ac:dyDescent="0.2">
      <c r="Z268" s="9" t="s">
        <v>278</v>
      </c>
    </row>
    <row r="269" spans="26:26" x14ac:dyDescent="0.2">
      <c r="Z269" s="9" t="s">
        <v>463</v>
      </c>
    </row>
    <row r="270" spans="26:26" x14ac:dyDescent="0.2">
      <c r="Z270" s="9" t="s">
        <v>464</v>
      </c>
    </row>
    <row r="271" spans="26:26" x14ac:dyDescent="0.2">
      <c r="Z271" s="9" t="s">
        <v>465</v>
      </c>
    </row>
    <row r="272" spans="26:26" x14ac:dyDescent="0.2">
      <c r="Z272" s="9" t="s">
        <v>466</v>
      </c>
    </row>
    <row r="273" spans="24:26" x14ac:dyDescent="0.2">
      <c r="Z273" s="9" t="s">
        <v>467</v>
      </c>
    </row>
    <row r="274" spans="24:26" x14ac:dyDescent="0.2">
      <c r="Z274" s="9" t="s">
        <v>468</v>
      </c>
    </row>
    <row r="275" spans="24:26" x14ac:dyDescent="0.2">
      <c r="Z275" s="9" t="s">
        <v>469</v>
      </c>
    </row>
    <row r="276" spans="24:26" x14ac:dyDescent="0.2">
      <c r="Z276" s="9" t="s">
        <v>470</v>
      </c>
    </row>
    <row r="277" spans="24:26" x14ac:dyDescent="0.2">
      <c r="Z277" s="9" t="s">
        <v>471</v>
      </c>
    </row>
    <row r="278" spans="24:26" x14ac:dyDescent="0.2">
      <c r="Z278" s="9" t="s">
        <v>472</v>
      </c>
    </row>
    <row r="279" spans="24:26" x14ac:dyDescent="0.2">
      <c r="Z279" s="9" t="s">
        <v>473</v>
      </c>
    </row>
    <row r="280" spans="24:26" x14ac:dyDescent="0.2">
      <c r="Z280" s="9" t="s">
        <v>474</v>
      </c>
    </row>
    <row r="281" spans="24:26" x14ac:dyDescent="0.2">
      <c r="Z281" s="9" t="s">
        <v>475</v>
      </c>
    </row>
    <row r="282" spans="24:26" x14ac:dyDescent="0.2">
      <c r="Z282" s="9" t="s">
        <v>476</v>
      </c>
    </row>
    <row r="283" spans="24:26" x14ac:dyDescent="0.2">
      <c r="Z283" s="9" t="s">
        <v>477</v>
      </c>
    </row>
    <row r="284" spans="24:26" x14ac:dyDescent="0.2">
      <c r="Z284" s="9" t="s">
        <v>478</v>
      </c>
    </row>
    <row r="286" spans="24:26" x14ac:dyDescent="0.2">
      <c r="X286" s="9" t="s">
        <v>2542</v>
      </c>
      <c r="Z286" s="9" t="s">
        <v>479</v>
      </c>
    </row>
    <row r="287" spans="24:26" x14ac:dyDescent="0.2">
      <c r="Z287" s="9" t="s">
        <v>480</v>
      </c>
    </row>
    <row r="288" spans="24:26" x14ac:dyDescent="0.2">
      <c r="Z288" s="9" t="s">
        <v>481</v>
      </c>
    </row>
    <row r="289" spans="24:26" x14ac:dyDescent="0.2">
      <c r="Z289" s="9" t="s">
        <v>482</v>
      </c>
    </row>
    <row r="290" spans="24:26" x14ac:dyDescent="0.2">
      <c r="Z290" s="9" t="s">
        <v>483</v>
      </c>
    </row>
    <row r="291" spans="24:26" x14ac:dyDescent="0.2">
      <c r="Z291" s="9" t="s">
        <v>298</v>
      </c>
    </row>
    <row r="292" spans="24:26" x14ac:dyDescent="0.2">
      <c r="Z292" s="9" t="s">
        <v>484</v>
      </c>
    </row>
    <row r="293" spans="24:26" x14ac:dyDescent="0.2">
      <c r="Z293" s="9" t="s">
        <v>485</v>
      </c>
    </row>
    <row r="294" spans="24:26" x14ac:dyDescent="0.2">
      <c r="Z294" s="9" t="s">
        <v>486</v>
      </c>
    </row>
    <row r="295" spans="24:26" x14ac:dyDescent="0.2">
      <c r="Z295" s="9" t="s">
        <v>487</v>
      </c>
    </row>
    <row r="296" spans="24:26" x14ac:dyDescent="0.2">
      <c r="Z296" s="9" t="s">
        <v>488</v>
      </c>
    </row>
    <row r="297" spans="24:26" x14ac:dyDescent="0.2">
      <c r="Z297" s="9" t="s">
        <v>489</v>
      </c>
    </row>
    <row r="298" spans="24:26" x14ac:dyDescent="0.2">
      <c r="Z298" s="9" t="s">
        <v>490</v>
      </c>
    </row>
    <row r="299" spans="24:26" x14ac:dyDescent="0.2">
      <c r="Z299" s="9" t="s">
        <v>491</v>
      </c>
    </row>
    <row r="300" spans="24:26" x14ac:dyDescent="0.2">
      <c r="Z300" s="9" t="s">
        <v>415</v>
      </c>
    </row>
    <row r="301" spans="24:26" x14ac:dyDescent="0.2">
      <c r="Z301" s="9" t="s">
        <v>492</v>
      </c>
    </row>
    <row r="303" spans="24:26" x14ac:dyDescent="0.2">
      <c r="X303" s="9" t="s">
        <v>497</v>
      </c>
      <c r="Z303" s="9" t="s">
        <v>493</v>
      </c>
    </row>
    <row r="304" spans="24:26" x14ac:dyDescent="0.2">
      <c r="Z304" s="9" t="s">
        <v>494</v>
      </c>
    </row>
    <row r="305" spans="26:26" x14ac:dyDescent="0.2">
      <c r="Z305" s="9" t="s">
        <v>495</v>
      </c>
    </row>
    <row r="306" spans="26:26" x14ac:dyDescent="0.2">
      <c r="Z306" s="9" t="s">
        <v>496</v>
      </c>
    </row>
    <row r="307" spans="26:26" x14ac:dyDescent="0.2">
      <c r="Z307" s="9" t="s">
        <v>497</v>
      </c>
    </row>
    <row r="308" spans="26:26" x14ac:dyDescent="0.2">
      <c r="Z308" s="9" t="s">
        <v>498</v>
      </c>
    </row>
    <row r="309" spans="26:26" x14ac:dyDescent="0.2">
      <c r="Z309" s="9" t="s">
        <v>499</v>
      </c>
    </row>
    <row r="310" spans="26:26" x14ac:dyDescent="0.2">
      <c r="Z310" s="9" t="s">
        <v>500</v>
      </c>
    </row>
    <row r="311" spans="26:26" x14ac:dyDescent="0.2">
      <c r="Z311" s="9" t="s">
        <v>501</v>
      </c>
    </row>
    <row r="312" spans="26:26" x14ac:dyDescent="0.2">
      <c r="Z312" s="9" t="s">
        <v>502</v>
      </c>
    </row>
    <row r="313" spans="26:26" x14ac:dyDescent="0.2">
      <c r="Z313" s="9" t="s">
        <v>268</v>
      </c>
    </row>
    <row r="314" spans="26:26" x14ac:dyDescent="0.2">
      <c r="Z314" s="9" t="s">
        <v>503</v>
      </c>
    </row>
    <row r="315" spans="26:26" x14ac:dyDescent="0.2">
      <c r="Z315" s="9" t="s">
        <v>504</v>
      </c>
    </row>
    <row r="316" spans="26:26" x14ac:dyDescent="0.2">
      <c r="Z316" s="9" t="s">
        <v>505</v>
      </c>
    </row>
    <row r="317" spans="26:26" x14ac:dyDescent="0.2">
      <c r="Z317" s="9" t="s">
        <v>506</v>
      </c>
    </row>
    <row r="318" spans="26:26" x14ac:dyDescent="0.2">
      <c r="Z318" s="9" t="s">
        <v>507</v>
      </c>
    </row>
    <row r="319" spans="26:26" x14ac:dyDescent="0.2">
      <c r="Z319" s="9" t="s">
        <v>508</v>
      </c>
    </row>
    <row r="320" spans="26:26" x14ac:dyDescent="0.2">
      <c r="Z320" s="9" t="s">
        <v>509</v>
      </c>
    </row>
    <row r="321" spans="26:26" x14ac:dyDescent="0.2">
      <c r="Z321" s="9" t="s">
        <v>278</v>
      </c>
    </row>
    <row r="322" spans="26:26" x14ac:dyDescent="0.2">
      <c r="Z322" s="9" t="s">
        <v>510</v>
      </c>
    </row>
    <row r="323" spans="26:26" x14ac:dyDescent="0.2">
      <c r="Z323" s="9" t="s">
        <v>511</v>
      </c>
    </row>
    <row r="324" spans="26:26" x14ac:dyDescent="0.2">
      <c r="Z324" s="9" t="s">
        <v>512</v>
      </c>
    </row>
    <row r="325" spans="26:26" x14ac:dyDescent="0.2">
      <c r="Z325" s="9" t="s">
        <v>513</v>
      </c>
    </row>
    <row r="326" spans="26:26" x14ac:dyDescent="0.2">
      <c r="Z326" s="9" t="s">
        <v>514</v>
      </c>
    </row>
    <row r="327" spans="26:26" x14ac:dyDescent="0.2">
      <c r="Z327" s="9" t="s">
        <v>515</v>
      </c>
    </row>
    <row r="328" spans="26:26" x14ac:dyDescent="0.2">
      <c r="Z328" s="9" t="s">
        <v>516</v>
      </c>
    </row>
    <row r="329" spans="26:26" x14ac:dyDescent="0.2">
      <c r="Z329" s="9" t="s">
        <v>517</v>
      </c>
    </row>
    <row r="330" spans="26:26" x14ac:dyDescent="0.2">
      <c r="Z330" s="9" t="s">
        <v>518</v>
      </c>
    </row>
    <row r="331" spans="26:26" x14ac:dyDescent="0.2">
      <c r="Z331" s="9" t="s">
        <v>519</v>
      </c>
    </row>
    <row r="332" spans="26:26" x14ac:dyDescent="0.2">
      <c r="Z332" s="9" t="s">
        <v>520</v>
      </c>
    </row>
    <row r="333" spans="26:26" x14ac:dyDescent="0.2">
      <c r="Z333" s="9" t="s">
        <v>521</v>
      </c>
    </row>
    <row r="334" spans="26:26" x14ac:dyDescent="0.2">
      <c r="Z334" s="9" t="s">
        <v>522</v>
      </c>
    </row>
    <row r="335" spans="26:26" x14ac:dyDescent="0.2">
      <c r="Z335" s="9" t="s">
        <v>523</v>
      </c>
    </row>
    <row r="336" spans="26:26" x14ac:dyDescent="0.2">
      <c r="Z336" s="9" t="s">
        <v>524</v>
      </c>
    </row>
    <row r="337" spans="24:26" x14ac:dyDescent="0.2">
      <c r="Z337" s="9" t="s">
        <v>525</v>
      </c>
    </row>
    <row r="338" spans="24:26" x14ac:dyDescent="0.2">
      <c r="Z338" s="9" t="s">
        <v>526</v>
      </c>
    </row>
    <row r="339" spans="24:26" x14ac:dyDescent="0.2">
      <c r="Z339" s="9" t="s">
        <v>527</v>
      </c>
    </row>
    <row r="340" spans="24:26" x14ac:dyDescent="0.2">
      <c r="Z340" s="9" t="s">
        <v>528</v>
      </c>
    </row>
    <row r="341" spans="24:26" x14ac:dyDescent="0.2">
      <c r="Z341" s="9" t="s">
        <v>529</v>
      </c>
    </row>
    <row r="343" spans="24:26" x14ac:dyDescent="0.2">
      <c r="X343" s="9" t="s">
        <v>541</v>
      </c>
      <c r="Z343" s="9" t="s">
        <v>256</v>
      </c>
    </row>
    <row r="344" spans="24:26" x14ac:dyDescent="0.2">
      <c r="Z344" s="9" t="s">
        <v>530</v>
      </c>
    </row>
    <row r="345" spans="24:26" x14ac:dyDescent="0.2">
      <c r="Z345" s="9" t="s">
        <v>258</v>
      </c>
    </row>
    <row r="346" spans="24:26" x14ac:dyDescent="0.2">
      <c r="Z346" s="9" t="s">
        <v>531</v>
      </c>
    </row>
    <row r="347" spans="24:26" x14ac:dyDescent="0.2">
      <c r="Z347" s="9" t="s">
        <v>532</v>
      </c>
    </row>
    <row r="348" spans="24:26" x14ac:dyDescent="0.2">
      <c r="Z348" s="9" t="s">
        <v>533</v>
      </c>
    </row>
    <row r="349" spans="24:26" x14ac:dyDescent="0.2">
      <c r="Z349" s="9" t="s">
        <v>534</v>
      </c>
    </row>
    <row r="350" spans="24:26" x14ac:dyDescent="0.2">
      <c r="Z350" s="9" t="s">
        <v>535</v>
      </c>
    </row>
    <row r="351" spans="24:26" x14ac:dyDescent="0.2">
      <c r="Z351" s="9" t="s">
        <v>536</v>
      </c>
    </row>
    <row r="352" spans="24:26" x14ac:dyDescent="0.2">
      <c r="Z352" s="9" t="s">
        <v>537</v>
      </c>
    </row>
    <row r="353" spans="26:26" x14ac:dyDescent="0.2">
      <c r="Z353" s="9" t="s">
        <v>538</v>
      </c>
    </row>
    <row r="354" spans="26:26" x14ac:dyDescent="0.2">
      <c r="Z354" s="9" t="s">
        <v>539</v>
      </c>
    </row>
    <row r="355" spans="26:26" x14ac:dyDescent="0.2">
      <c r="Z355" s="9" t="s">
        <v>540</v>
      </c>
    </row>
    <row r="356" spans="26:26" x14ac:dyDescent="0.2">
      <c r="Z356" s="9" t="s">
        <v>541</v>
      </c>
    </row>
    <row r="357" spans="26:26" x14ac:dyDescent="0.2">
      <c r="Z357" s="9" t="s">
        <v>542</v>
      </c>
    </row>
    <row r="358" spans="26:26" x14ac:dyDescent="0.2">
      <c r="Z358" s="9" t="s">
        <v>543</v>
      </c>
    </row>
    <row r="359" spans="26:26" x14ac:dyDescent="0.2">
      <c r="Z359" s="9" t="s">
        <v>544</v>
      </c>
    </row>
    <row r="360" spans="26:26" x14ac:dyDescent="0.2">
      <c r="Z360" s="9" t="s">
        <v>545</v>
      </c>
    </row>
    <row r="361" spans="26:26" x14ac:dyDescent="0.2">
      <c r="Z361" s="9" t="s">
        <v>546</v>
      </c>
    </row>
    <row r="362" spans="26:26" x14ac:dyDescent="0.2">
      <c r="Z362" s="9" t="s">
        <v>547</v>
      </c>
    </row>
    <row r="363" spans="26:26" x14ac:dyDescent="0.2">
      <c r="Z363" s="9" t="s">
        <v>548</v>
      </c>
    </row>
    <row r="364" spans="26:26" x14ac:dyDescent="0.2">
      <c r="Z364" s="9" t="s">
        <v>278</v>
      </c>
    </row>
    <row r="365" spans="26:26" x14ac:dyDescent="0.2">
      <c r="Z365" s="9" t="s">
        <v>549</v>
      </c>
    </row>
    <row r="366" spans="26:26" x14ac:dyDescent="0.2">
      <c r="Z366" s="9" t="s">
        <v>514</v>
      </c>
    </row>
    <row r="367" spans="26:26" x14ac:dyDescent="0.2">
      <c r="Z367" s="9" t="s">
        <v>550</v>
      </c>
    </row>
    <row r="368" spans="26:26" x14ac:dyDescent="0.2">
      <c r="Z368" s="9" t="s">
        <v>551</v>
      </c>
    </row>
    <row r="369" spans="26:26" x14ac:dyDescent="0.2">
      <c r="Z369" s="9" t="s">
        <v>552</v>
      </c>
    </row>
    <row r="370" spans="26:26" x14ac:dyDescent="0.2">
      <c r="Z370" s="9" t="s">
        <v>553</v>
      </c>
    </row>
    <row r="371" spans="26:26" x14ac:dyDescent="0.2">
      <c r="Z371" s="9" t="s">
        <v>554</v>
      </c>
    </row>
    <row r="372" spans="26:26" x14ac:dyDescent="0.2">
      <c r="Z372" s="9" t="s">
        <v>555</v>
      </c>
    </row>
    <row r="373" spans="26:26" x14ac:dyDescent="0.2">
      <c r="Z373" s="9" t="s">
        <v>556</v>
      </c>
    </row>
    <row r="374" spans="26:26" x14ac:dyDescent="0.2">
      <c r="Z374" s="9" t="s">
        <v>557</v>
      </c>
    </row>
    <row r="375" spans="26:26" x14ac:dyDescent="0.2">
      <c r="Z375" s="9" t="s">
        <v>558</v>
      </c>
    </row>
    <row r="376" spans="26:26" x14ac:dyDescent="0.2">
      <c r="Z376" s="9" t="s">
        <v>559</v>
      </c>
    </row>
    <row r="377" spans="26:26" x14ac:dyDescent="0.2">
      <c r="Z377" s="9" t="s">
        <v>560</v>
      </c>
    </row>
    <row r="378" spans="26:26" x14ac:dyDescent="0.2">
      <c r="Z378" s="9" t="s">
        <v>561</v>
      </c>
    </row>
    <row r="379" spans="26:26" x14ac:dyDescent="0.2">
      <c r="Z379" s="9" t="s">
        <v>562</v>
      </c>
    </row>
    <row r="380" spans="26:26" x14ac:dyDescent="0.2">
      <c r="Z380" s="9" t="s">
        <v>563</v>
      </c>
    </row>
    <row r="381" spans="26:26" x14ac:dyDescent="0.2">
      <c r="Z381" s="9" t="s">
        <v>564</v>
      </c>
    </row>
    <row r="382" spans="26:26" x14ac:dyDescent="0.2">
      <c r="Z382" s="9" t="s">
        <v>565</v>
      </c>
    </row>
    <row r="383" spans="26:26" x14ac:dyDescent="0.2">
      <c r="Z383" s="9" t="s">
        <v>566</v>
      </c>
    </row>
    <row r="384" spans="26:26" x14ac:dyDescent="0.2">
      <c r="Z384" s="9" t="s">
        <v>567</v>
      </c>
    </row>
    <row r="385" spans="24:26" x14ac:dyDescent="0.2">
      <c r="Z385" s="9" t="s">
        <v>568</v>
      </c>
    </row>
    <row r="386" spans="24:26" x14ac:dyDescent="0.2">
      <c r="Z386" s="9" t="s">
        <v>569</v>
      </c>
    </row>
    <row r="387" spans="24:26" x14ac:dyDescent="0.2">
      <c r="Z387" s="9" t="s">
        <v>570</v>
      </c>
    </row>
    <row r="388" spans="24:26" x14ac:dyDescent="0.2">
      <c r="Z388" s="9" t="s">
        <v>571</v>
      </c>
    </row>
    <row r="390" spans="24:26" x14ac:dyDescent="0.2">
      <c r="X390" s="9" t="s">
        <v>267</v>
      </c>
      <c r="Z390" s="9" t="s">
        <v>572</v>
      </c>
    </row>
    <row r="391" spans="24:26" x14ac:dyDescent="0.2">
      <c r="Z391" s="9" t="s">
        <v>573</v>
      </c>
    </row>
    <row r="392" spans="24:26" x14ac:dyDescent="0.2">
      <c r="Z392" s="9" t="s">
        <v>574</v>
      </c>
    </row>
    <row r="393" spans="24:26" x14ac:dyDescent="0.2">
      <c r="Z393" s="9" t="s">
        <v>575</v>
      </c>
    </row>
    <row r="394" spans="24:26" x14ac:dyDescent="0.2">
      <c r="Z394" s="9" t="s">
        <v>576</v>
      </c>
    </row>
    <row r="395" spans="24:26" x14ac:dyDescent="0.2">
      <c r="Z395" s="9" t="s">
        <v>577</v>
      </c>
    </row>
    <row r="396" spans="24:26" x14ac:dyDescent="0.2">
      <c r="Z396" s="9" t="s">
        <v>578</v>
      </c>
    </row>
    <row r="397" spans="24:26" x14ac:dyDescent="0.2">
      <c r="Z397" s="9" t="s">
        <v>579</v>
      </c>
    </row>
    <row r="398" spans="24:26" x14ac:dyDescent="0.2">
      <c r="Z398" s="9" t="s">
        <v>580</v>
      </c>
    </row>
    <row r="399" spans="24:26" x14ac:dyDescent="0.2">
      <c r="Z399" s="9" t="s">
        <v>581</v>
      </c>
    </row>
    <row r="400" spans="24:26" x14ac:dyDescent="0.2">
      <c r="Z400" s="9" t="s">
        <v>582</v>
      </c>
    </row>
    <row r="401" spans="26:26" x14ac:dyDescent="0.2">
      <c r="Z401" s="9" t="s">
        <v>583</v>
      </c>
    </row>
    <row r="402" spans="26:26" x14ac:dyDescent="0.2">
      <c r="Z402" s="9" t="s">
        <v>584</v>
      </c>
    </row>
    <row r="403" spans="26:26" x14ac:dyDescent="0.2">
      <c r="Z403" s="9" t="s">
        <v>585</v>
      </c>
    </row>
    <row r="404" spans="26:26" x14ac:dyDescent="0.2">
      <c r="Z404" s="9" t="s">
        <v>481</v>
      </c>
    </row>
    <row r="405" spans="26:26" x14ac:dyDescent="0.2">
      <c r="Z405" s="9" t="s">
        <v>586</v>
      </c>
    </row>
    <row r="406" spans="26:26" x14ac:dyDescent="0.2">
      <c r="Z406" s="9" t="s">
        <v>587</v>
      </c>
    </row>
    <row r="407" spans="26:26" x14ac:dyDescent="0.2">
      <c r="Z407" s="9" t="s">
        <v>588</v>
      </c>
    </row>
    <row r="408" spans="26:26" x14ac:dyDescent="0.2">
      <c r="Z408" s="9" t="s">
        <v>589</v>
      </c>
    </row>
    <row r="409" spans="26:26" x14ac:dyDescent="0.2">
      <c r="Z409" s="9" t="s">
        <v>590</v>
      </c>
    </row>
    <row r="410" spans="26:26" x14ac:dyDescent="0.2">
      <c r="Z410" s="9" t="s">
        <v>591</v>
      </c>
    </row>
    <row r="411" spans="26:26" x14ac:dyDescent="0.2">
      <c r="Z411" s="9" t="s">
        <v>592</v>
      </c>
    </row>
    <row r="412" spans="26:26" x14ac:dyDescent="0.2">
      <c r="Z412" s="9" t="s">
        <v>593</v>
      </c>
    </row>
    <row r="413" spans="26:26" x14ac:dyDescent="0.2">
      <c r="Z413" s="9" t="s">
        <v>594</v>
      </c>
    </row>
    <row r="414" spans="26:26" x14ac:dyDescent="0.2">
      <c r="Z414" s="9" t="s">
        <v>595</v>
      </c>
    </row>
    <row r="415" spans="26:26" x14ac:dyDescent="0.2">
      <c r="Z415" s="9" t="s">
        <v>596</v>
      </c>
    </row>
    <row r="416" spans="26:26" x14ac:dyDescent="0.2">
      <c r="Z416" s="9" t="s">
        <v>597</v>
      </c>
    </row>
    <row r="417" spans="26:26" x14ac:dyDescent="0.2">
      <c r="Z417" s="9" t="s">
        <v>598</v>
      </c>
    </row>
    <row r="418" spans="26:26" x14ac:dyDescent="0.2">
      <c r="Z418" s="9" t="s">
        <v>599</v>
      </c>
    </row>
    <row r="419" spans="26:26" x14ac:dyDescent="0.2">
      <c r="Z419" s="9" t="s">
        <v>600</v>
      </c>
    </row>
    <row r="420" spans="26:26" x14ac:dyDescent="0.2">
      <c r="Z420" s="9" t="s">
        <v>601</v>
      </c>
    </row>
    <row r="421" spans="26:26" x14ac:dyDescent="0.2">
      <c r="Z421" s="9" t="s">
        <v>602</v>
      </c>
    </row>
    <row r="422" spans="26:26" x14ac:dyDescent="0.2">
      <c r="Z422" s="9" t="s">
        <v>603</v>
      </c>
    </row>
    <row r="423" spans="26:26" x14ac:dyDescent="0.2">
      <c r="Z423" s="9" t="s">
        <v>604</v>
      </c>
    </row>
    <row r="424" spans="26:26" x14ac:dyDescent="0.2">
      <c r="Z424" s="9" t="s">
        <v>605</v>
      </c>
    </row>
    <row r="425" spans="26:26" x14ac:dyDescent="0.2">
      <c r="Z425" s="9" t="s">
        <v>606</v>
      </c>
    </row>
    <row r="426" spans="26:26" x14ac:dyDescent="0.2">
      <c r="Z426" s="9" t="s">
        <v>607</v>
      </c>
    </row>
    <row r="427" spans="26:26" x14ac:dyDescent="0.2">
      <c r="Z427" s="9" t="s">
        <v>608</v>
      </c>
    </row>
    <row r="428" spans="26:26" x14ac:dyDescent="0.2">
      <c r="Z428" s="9" t="s">
        <v>609</v>
      </c>
    </row>
    <row r="429" spans="26:26" x14ac:dyDescent="0.2">
      <c r="Z429" s="9" t="s">
        <v>610</v>
      </c>
    </row>
    <row r="430" spans="26:26" x14ac:dyDescent="0.2">
      <c r="Z430" s="9" t="s">
        <v>611</v>
      </c>
    </row>
    <row r="431" spans="26:26" x14ac:dyDescent="0.2">
      <c r="Z431" s="9" t="s">
        <v>612</v>
      </c>
    </row>
    <row r="432" spans="26:26" x14ac:dyDescent="0.2">
      <c r="Z432" s="9" t="s">
        <v>613</v>
      </c>
    </row>
    <row r="433" spans="26:26" x14ac:dyDescent="0.2">
      <c r="Z433" s="9" t="s">
        <v>614</v>
      </c>
    </row>
    <row r="434" spans="26:26" x14ac:dyDescent="0.2">
      <c r="Z434" s="9" t="s">
        <v>615</v>
      </c>
    </row>
    <row r="435" spans="26:26" x14ac:dyDescent="0.2">
      <c r="Z435" s="9" t="s">
        <v>616</v>
      </c>
    </row>
    <row r="436" spans="26:26" x14ac:dyDescent="0.2">
      <c r="Z436" s="9" t="s">
        <v>617</v>
      </c>
    </row>
    <row r="437" spans="26:26" x14ac:dyDescent="0.2">
      <c r="Z437" s="9" t="s">
        <v>618</v>
      </c>
    </row>
    <row r="438" spans="26:26" x14ac:dyDescent="0.2">
      <c r="Z438" s="9" t="s">
        <v>619</v>
      </c>
    </row>
    <row r="439" spans="26:26" x14ac:dyDescent="0.2">
      <c r="Z439" s="9" t="s">
        <v>620</v>
      </c>
    </row>
    <row r="440" spans="26:26" x14ac:dyDescent="0.2">
      <c r="Z440" s="9" t="s">
        <v>621</v>
      </c>
    </row>
    <row r="441" spans="26:26" x14ac:dyDescent="0.2">
      <c r="Z441" s="9" t="s">
        <v>622</v>
      </c>
    </row>
    <row r="442" spans="26:26" x14ac:dyDescent="0.2">
      <c r="Z442" s="9" t="s">
        <v>623</v>
      </c>
    </row>
    <row r="443" spans="26:26" x14ac:dyDescent="0.2">
      <c r="Z443" s="9" t="s">
        <v>624</v>
      </c>
    </row>
    <row r="444" spans="26:26" x14ac:dyDescent="0.2">
      <c r="Z444" s="9" t="s">
        <v>625</v>
      </c>
    </row>
    <row r="445" spans="26:26" x14ac:dyDescent="0.2">
      <c r="Z445" s="9" t="s">
        <v>626</v>
      </c>
    </row>
    <row r="446" spans="26:26" x14ac:dyDescent="0.2">
      <c r="Z446" s="9" t="s">
        <v>627</v>
      </c>
    </row>
    <row r="447" spans="26:26" x14ac:dyDescent="0.2">
      <c r="Z447" s="9" t="s">
        <v>628</v>
      </c>
    </row>
    <row r="448" spans="26:26" x14ac:dyDescent="0.2">
      <c r="Z448" s="9" t="s">
        <v>629</v>
      </c>
    </row>
    <row r="449" spans="26:26" x14ac:dyDescent="0.2">
      <c r="Z449" s="9" t="s">
        <v>630</v>
      </c>
    </row>
    <row r="450" spans="26:26" x14ac:dyDescent="0.2">
      <c r="Z450" s="9" t="s">
        <v>631</v>
      </c>
    </row>
    <row r="451" spans="26:26" x14ac:dyDescent="0.2">
      <c r="Z451" s="9" t="s">
        <v>632</v>
      </c>
    </row>
    <row r="452" spans="26:26" x14ac:dyDescent="0.2">
      <c r="Z452" s="9" t="s">
        <v>633</v>
      </c>
    </row>
    <row r="453" spans="26:26" x14ac:dyDescent="0.2">
      <c r="Z453" s="9" t="s">
        <v>634</v>
      </c>
    </row>
    <row r="454" spans="26:26" x14ac:dyDescent="0.2">
      <c r="Z454" s="9" t="s">
        <v>635</v>
      </c>
    </row>
    <row r="455" spans="26:26" x14ac:dyDescent="0.2">
      <c r="Z455" s="9" t="s">
        <v>636</v>
      </c>
    </row>
    <row r="456" spans="26:26" x14ac:dyDescent="0.2">
      <c r="Z456" s="9" t="s">
        <v>637</v>
      </c>
    </row>
    <row r="457" spans="26:26" x14ac:dyDescent="0.2">
      <c r="Z457" s="9" t="s">
        <v>638</v>
      </c>
    </row>
    <row r="458" spans="26:26" x14ac:dyDescent="0.2">
      <c r="Z458" s="9" t="s">
        <v>639</v>
      </c>
    </row>
    <row r="459" spans="26:26" x14ac:dyDescent="0.2">
      <c r="Z459" s="9" t="s">
        <v>640</v>
      </c>
    </row>
    <row r="460" spans="26:26" x14ac:dyDescent="0.2">
      <c r="Z460" s="9" t="s">
        <v>641</v>
      </c>
    </row>
    <row r="461" spans="26:26" x14ac:dyDescent="0.2">
      <c r="Z461" s="9" t="s">
        <v>642</v>
      </c>
    </row>
    <row r="462" spans="26:26" x14ac:dyDescent="0.2">
      <c r="Z462" s="9" t="s">
        <v>643</v>
      </c>
    </row>
    <row r="463" spans="26:26" x14ac:dyDescent="0.2">
      <c r="Z463" s="9" t="s">
        <v>644</v>
      </c>
    </row>
    <row r="464" spans="26:26" x14ac:dyDescent="0.2">
      <c r="Z464" s="9" t="s">
        <v>645</v>
      </c>
    </row>
    <row r="465" spans="24:26" x14ac:dyDescent="0.2">
      <c r="Z465" s="9" t="s">
        <v>646</v>
      </c>
    </row>
    <row r="466" spans="24:26" x14ac:dyDescent="0.2">
      <c r="Z466" s="9" t="s">
        <v>647</v>
      </c>
    </row>
    <row r="467" spans="24:26" x14ac:dyDescent="0.2">
      <c r="Z467" s="9" t="s">
        <v>648</v>
      </c>
    </row>
    <row r="468" spans="24:26" x14ac:dyDescent="0.2">
      <c r="Z468" s="9" t="s">
        <v>649</v>
      </c>
    </row>
    <row r="470" spans="24:26" x14ac:dyDescent="0.2">
      <c r="X470" s="9" t="s">
        <v>268</v>
      </c>
      <c r="Z470" s="9" t="s">
        <v>650</v>
      </c>
    </row>
    <row r="471" spans="24:26" x14ac:dyDescent="0.2">
      <c r="Z471" s="9" t="s">
        <v>651</v>
      </c>
    </row>
    <row r="472" spans="24:26" x14ac:dyDescent="0.2">
      <c r="Z472" s="9" t="s">
        <v>652</v>
      </c>
    </row>
    <row r="473" spans="24:26" x14ac:dyDescent="0.2">
      <c r="Z473" s="9" t="s">
        <v>653</v>
      </c>
    </row>
    <row r="474" spans="24:26" x14ac:dyDescent="0.2">
      <c r="Z474" s="9" t="s">
        <v>654</v>
      </c>
    </row>
    <row r="475" spans="24:26" x14ac:dyDescent="0.2">
      <c r="Z475" s="9" t="s">
        <v>655</v>
      </c>
    </row>
    <row r="476" spans="24:26" x14ac:dyDescent="0.2">
      <c r="Z476" s="9" t="s">
        <v>656</v>
      </c>
    </row>
    <row r="477" spans="24:26" x14ac:dyDescent="0.2">
      <c r="Z477" s="9" t="s">
        <v>657</v>
      </c>
    </row>
    <row r="478" spans="24:26" x14ac:dyDescent="0.2">
      <c r="Z478" s="9" t="s">
        <v>658</v>
      </c>
    </row>
    <row r="479" spans="24:26" x14ac:dyDescent="0.2">
      <c r="Z479" s="9" t="s">
        <v>659</v>
      </c>
    </row>
    <row r="480" spans="24:26" x14ac:dyDescent="0.2">
      <c r="Z480" s="9" t="s">
        <v>660</v>
      </c>
    </row>
    <row r="481" spans="26:26" x14ac:dyDescent="0.2">
      <c r="Z481" s="9" t="s">
        <v>661</v>
      </c>
    </row>
    <row r="482" spans="26:26" x14ac:dyDescent="0.2">
      <c r="Z482" s="9" t="s">
        <v>662</v>
      </c>
    </row>
    <row r="483" spans="26:26" x14ac:dyDescent="0.2">
      <c r="Z483" s="9" t="s">
        <v>663</v>
      </c>
    </row>
    <row r="484" spans="26:26" x14ac:dyDescent="0.2">
      <c r="Z484" s="9" t="s">
        <v>664</v>
      </c>
    </row>
    <row r="485" spans="26:26" x14ac:dyDescent="0.2">
      <c r="Z485" s="9" t="s">
        <v>665</v>
      </c>
    </row>
    <row r="486" spans="26:26" x14ac:dyDescent="0.2">
      <c r="Z486" s="9" t="s">
        <v>666</v>
      </c>
    </row>
    <row r="487" spans="26:26" x14ac:dyDescent="0.2">
      <c r="Z487" s="9" t="s">
        <v>667</v>
      </c>
    </row>
    <row r="488" spans="26:26" x14ac:dyDescent="0.2">
      <c r="Z488" s="9" t="s">
        <v>668</v>
      </c>
    </row>
    <row r="489" spans="26:26" x14ac:dyDescent="0.2">
      <c r="Z489" s="9" t="s">
        <v>669</v>
      </c>
    </row>
    <row r="490" spans="26:26" x14ac:dyDescent="0.2">
      <c r="Z490" s="9" t="s">
        <v>670</v>
      </c>
    </row>
    <row r="491" spans="26:26" x14ac:dyDescent="0.2">
      <c r="Z491" s="9" t="s">
        <v>671</v>
      </c>
    </row>
    <row r="492" spans="26:26" x14ac:dyDescent="0.2">
      <c r="Z492" s="9" t="s">
        <v>264</v>
      </c>
    </row>
    <row r="493" spans="26:26" x14ac:dyDescent="0.2">
      <c r="Z493" s="9" t="s">
        <v>672</v>
      </c>
    </row>
    <row r="494" spans="26:26" x14ac:dyDescent="0.2">
      <c r="Z494" s="9" t="s">
        <v>673</v>
      </c>
    </row>
    <row r="495" spans="26:26" x14ac:dyDescent="0.2">
      <c r="Z495" s="9" t="s">
        <v>674</v>
      </c>
    </row>
    <row r="496" spans="26:26" x14ac:dyDescent="0.2">
      <c r="Z496" s="9" t="s">
        <v>675</v>
      </c>
    </row>
    <row r="497" spans="26:26" x14ac:dyDescent="0.2">
      <c r="Z497" s="9" t="s">
        <v>676</v>
      </c>
    </row>
    <row r="498" spans="26:26" x14ac:dyDescent="0.2">
      <c r="Z498" s="9" t="s">
        <v>677</v>
      </c>
    </row>
    <row r="499" spans="26:26" x14ac:dyDescent="0.2">
      <c r="Z499" s="9" t="s">
        <v>678</v>
      </c>
    </row>
    <row r="500" spans="26:26" x14ac:dyDescent="0.2">
      <c r="Z500" s="9" t="s">
        <v>679</v>
      </c>
    </row>
    <row r="501" spans="26:26" x14ac:dyDescent="0.2">
      <c r="Z501" s="9" t="s">
        <v>680</v>
      </c>
    </row>
    <row r="502" spans="26:26" x14ac:dyDescent="0.2">
      <c r="Z502" s="9" t="s">
        <v>681</v>
      </c>
    </row>
    <row r="503" spans="26:26" x14ac:dyDescent="0.2">
      <c r="Z503" s="9" t="s">
        <v>682</v>
      </c>
    </row>
    <row r="504" spans="26:26" x14ac:dyDescent="0.2">
      <c r="Z504" s="9" t="s">
        <v>683</v>
      </c>
    </row>
    <row r="505" spans="26:26" x14ac:dyDescent="0.2">
      <c r="Z505" s="9" t="s">
        <v>684</v>
      </c>
    </row>
    <row r="506" spans="26:26" x14ac:dyDescent="0.2">
      <c r="Z506" s="9" t="s">
        <v>685</v>
      </c>
    </row>
    <row r="507" spans="26:26" x14ac:dyDescent="0.2">
      <c r="Z507" s="9" t="s">
        <v>686</v>
      </c>
    </row>
    <row r="508" spans="26:26" x14ac:dyDescent="0.2">
      <c r="Z508" s="9" t="s">
        <v>687</v>
      </c>
    </row>
    <row r="509" spans="26:26" x14ac:dyDescent="0.2">
      <c r="Z509" s="9" t="s">
        <v>688</v>
      </c>
    </row>
    <row r="510" spans="26:26" x14ac:dyDescent="0.2">
      <c r="Z510" s="9" t="s">
        <v>689</v>
      </c>
    </row>
    <row r="511" spans="26:26" x14ac:dyDescent="0.2">
      <c r="Z511" s="9" t="s">
        <v>690</v>
      </c>
    </row>
    <row r="512" spans="26:26" x14ac:dyDescent="0.2">
      <c r="Z512" s="9" t="s">
        <v>691</v>
      </c>
    </row>
    <row r="513" spans="26:26" x14ac:dyDescent="0.2">
      <c r="Z513" s="9" t="s">
        <v>692</v>
      </c>
    </row>
    <row r="514" spans="26:26" x14ac:dyDescent="0.2">
      <c r="Z514" s="9" t="s">
        <v>693</v>
      </c>
    </row>
    <row r="515" spans="26:26" x14ac:dyDescent="0.2">
      <c r="Z515" s="9" t="s">
        <v>694</v>
      </c>
    </row>
    <row r="516" spans="26:26" x14ac:dyDescent="0.2">
      <c r="Z516" s="9" t="s">
        <v>695</v>
      </c>
    </row>
    <row r="517" spans="26:26" x14ac:dyDescent="0.2">
      <c r="Z517" s="9" t="s">
        <v>696</v>
      </c>
    </row>
    <row r="518" spans="26:26" x14ac:dyDescent="0.2">
      <c r="Z518" s="9" t="s">
        <v>697</v>
      </c>
    </row>
    <row r="519" spans="26:26" x14ac:dyDescent="0.2">
      <c r="Z519" s="9" t="s">
        <v>698</v>
      </c>
    </row>
    <row r="520" spans="26:26" x14ac:dyDescent="0.2">
      <c r="Z520" s="9" t="s">
        <v>699</v>
      </c>
    </row>
    <row r="521" spans="26:26" x14ac:dyDescent="0.2">
      <c r="Z521" s="9" t="s">
        <v>700</v>
      </c>
    </row>
    <row r="522" spans="26:26" x14ac:dyDescent="0.2">
      <c r="Z522" s="9" t="s">
        <v>701</v>
      </c>
    </row>
    <row r="523" spans="26:26" x14ac:dyDescent="0.2">
      <c r="Z523" s="9" t="s">
        <v>702</v>
      </c>
    </row>
    <row r="524" spans="26:26" x14ac:dyDescent="0.2">
      <c r="Z524" s="9" t="s">
        <v>703</v>
      </c>
    </row>
    <row r="525" spans="26:26" x14ac:dyDescent="0.2">
      <c r="Z525" s="9" t="s">
        <v>704</v>
      </c>
    </row>
    <row r="526" spans="26:26" x14ac:dyDescent="0.2">
      <c r="Z526" s="9" t="s">
        <v>705</v>
      </c>
    </row>
    <row r="527" spans="26:26" x14ac:dyDescent="0.2">
      <c r="Z527" s="9" t="s">
        <v>706</v>
      </c>
    </row>
    <row r="528" spans="26:26" x14ac:dyDescent="0.2">
      <c r="Z528" s="9" t="s">
        <v>707</v>
      </c>
    </row>
    <row r="529" spans="26:26" x14ac:dyDescent="0.2">
      <c r="Z529" s="9" t="s">
        <v>708</v>
      </c>
    </row>
    <row r="530" spans="26:26" x14ac:dyDescent="0.2">
      <c r="Z530" s="9" t="s">
        <v>709</v>
      </c>
    </row>
    <row r="531" spans="26:26" x14ac:dyDescent="0.2">
      <c r="Z531" s="9" t="s">
        <v>710</v>
      </c>
    </row>
    <row r="532" spans="26:26" x14ac:dyDescent="0.2">
      <c r="Z532" s="9" t="s">
        <v>711</v>
      </c>
    </row>
    <row r="533" spans="26:26" x14ac:dyDescent="0.2">
      <c r="Z533" s="9" t="s">
        <v>712</v>
      </c>
    </row>
    <row r="534" spans="26:26" x14ac:dyDescent="0.2">
      <c r="Z534" s="9" t="s">
        <v>713</v>
      </c>
    </row>
    <row r="535" spans="26:26" x14ac:dyDescent="0.2">
      <c r="Z535" s="9" t="s">
        <v>714</v>
      </c>
    </row>
    <row r="536" spans="26:26" x14ac:dyDescent="0.2">
      <c r="Z536" s="9" t="s">
        <v>715</v>
      </c>
    </row>
    <row r="537" spans="26:26" x14ac:dyDescent="0.2">
      <c r="Z537" s="9" t="s">
        <v>716</v>
      </c>
    </row>
    <row r="538" spans="26:26" x14ac:dyDescent="0.2">
      <c r="Z538" s="9" t="s">
        <v>717</v>
      </c>
    </row>
    <row r="539" spans="26:26" x14ac:dyDescent="0.2">
      <c r="Z539" s="9" t="s">
        <v>718</v>
      </c>
    </row>
    <row r="540" spans="26:26" x14ac:dyDescent="0.2">
      <c r="Z540" s="9" t="s">
        <v>719</v>
      </c>
    </row>
    <row r="541" spans="26:26" x14ac:dyDescent="0.2">
      <c r="Z541" s="9" t="s">
        <v>720</v>
      </c>
    </row>
    <row r="542" spans="26:26" x14ac:dyDescent="0.2">
      <c r="Z542" s="9" t="s">
        <v>721</v>
      </c>
    </row>
    <row r="543" spans="26:26" x14ac:dyDescent="0.2">
      <c r="Z543" s="9" t="s">
        <v>722</v>
      </c>
    </row>
    <row r="544" spans="26:26" x14ac:dyDescent="0.2">
      <c r="Z544" s="9" t="s">
        <v>723</v>
      </c>
    </row>
    <row r="545" spans="24:26" x14ac:dyDescent="0.2">
      <c r="Z545" s="9" t="s">
        <v>724</v>
      </c>
    </row>
    <row r="546" spans="24:26" x14ac:dyDescent="0.2">
      <c r="Z546" s="9" t="s">
        <v>725</v>
      </c>
    </row>
    <row r="547" spans="24:26" x14ac:dyDescent="0.2">
      <c r="Z547" s="9" t="s">
        <v>726</v>
      </c>
    </row>
    <row r="548" spans="24:26" x14ac:dyDescent="0.2">
      <c r="Z548" s="9" t="s">
        <v>727</v>
      </c>
    </row>
    <row r="549" spans="24:26" x14ac:dyDescent="0.2">
      <c r="Z549" s="9" t="s">
        <v>728</v>
      </c>
    </row>
    <row r="550" spans="24:26" x14ac:dyDescent="0.2">
      <c r="Z550" s="9" t="s">
        <v>729</v>
      </c>
    </row>
    <row r="551" spans="24:26" x14ac:dyDescent="0.2">
      <c r="Z551" s="9" t="s">
        <v>730</v>
      </c>
    </row>
    <row r="552" spans="24:26" x14ac:dyDescent="0.2">
      <c r="Z552" s="9" t="s">
        <v>731</v>
      </c>
    </row>
    <row r="553" spans="24:26" x14ac:dyDescent="0.2">
      <c r="Z553" s="9" t="s">
        <v>732</v>
      </c>
    </row>
    <row r="555" spans="24:26" x14ac:dyDescent="0.2">
      <c r="X555" s="9" t="s">
        <v>2543</v>
      </c>
      <c r="Z555" s="9" t="s">
        <v>733</v>
      </c>
    </row>
    <row r="556" spans="24:26" x14ac:dyDescent="0.2">
      <c r="Z556" s="9" t="s">
        <v>734</v>
      </c>
    </row>
    <row r="557" spans="24:26" x14ac:dyDescent="0.2">
      <c r="Z557" s="9" t="s">
        <v>735</v>
      </c>
    </row>
    <row r="558" spans="24:26" x14ac:dyDescent="0.2">
      <c r="Z558" s="9" t="s">
        <v>736</v>
      </c>
    </row>
    <row r="559" spans="24:26" x14ac:dyDescent="0.2">
      <c r="Z559" s="9" t="s">
        <v>737</v>
      </c>
    </row>
    <row r="560" spans="24:26" x14ac:dyDescent="0.2">
      <c r="Z560" s="9" t="s">
        <v>738</v>
      </c>
    </row>
    <row r="561" spans="26:26" x14ac:dyDescent="0.2">
      <c r="Z561" s="9" t="s">
        <v>739</v>
      </c>
    </row>
    <row r="562" spans="26:26" x14ac:dyDescent="0.2">
      <c r="Z562" s="9" t="s">
        <v>740</v>
      </c>
    </row>
    <row r="563" spans="26:26" x14ac:dyDescent="0.2">
      <c r="Z563" s="9" t="s">
        <v>741</v>
      </c>
    </row>
    <row r="564" spans="26:26" x14ac:dyDescent="0.2">
      <c r="Z564" s="9" t="s">
        <v>742</v>
      </c>
    </row>
    <row r="565" spans="26:26" x14ac:dyDescent="0.2">
      <c r="Z565" s="9" t="s">
        <v>743</v>
      </c>
    </row>
    <row r="566" spans="26:26" x14ac:dyDescent="0.2">
      <c r="Z566" s="9" t="s">
        <v>744</v>
      </c>
    </row>
    <row r="567" spans="26:26" x14ac:dyDescent="0.2">
      <c r="Z567" s="9" t="s">
        <v>745</v>
      </c>
    </row>
    <row r="568" spans="26:26" x14ac:dyDescent="0.2">
      <c r="Z568" s="9" t="s">
        <v>746</v>
      </c>
    </row>
    <row r="569" spans="26:26" x14ac:dyDescent="0.2">
      <c r="Z569" s="9" t="s">
        <v>747</v>
      </c>
    </row>
    <row r="570" spans="26:26" x14ac:dyDescent="0.2">
      <c r="Z570" s="9" t="s">
        <v>748</v>
      </c>
    </row>
    <row r="571" spans="26:26" x14ac:dyDescent="0.2">
      <c r="Z571" s="9" t="s">
        <v>749</v>
      </c>
    </row>
    <row r="572" spans="26:26" x14ac:dyDescent="0.2">
      <c r="Z572" s="9" t="s">
        <v>750</v>
      </c>
    </row>
    <row r="573" spans="26:26" x14ac:dyDescent="0.2">
      <c r="Z573" s="9" t="s">
        <v>751</v>
      </c>
    </row>
    <row r="574" spans="26:26" x14ac:dyDescent="0.2">
      <c r="Z574" s="9" t="s">
        <v>752</v>
      </c>
    </row>
    <row r="575" spans="26:26" x14ac:dyDescent="0.2">
      <c r="Z575" s="9" t="s">
        <v>753</v>
      </c>
    </row>
    <row r="576" spans="26:26" x14ac:dyDescent="0.2">
      <c r="Z576" s="9" t="s">
        <v>754</v>
      </c>
    </row>
    <row r="577" spans="26:26" x14ac:dyDescent="0.2">
      <c r="Z577" s="9" t="s">
        <v>755</v>
      </c>
    </row>
    <row r="578" spans="26:26" x14ac:dyDescent="0.2">
      <c r="Z578" s="9" t="s">
        <v>591</v>
      </c>
    </row>
    <row r="579" spans="26:26" x14ac:dyDescent="0.2">
      <c r="Z579" s="9" t="s">
        <v>756</v>
      </c>
    </row>
    <row r="580" spans="26:26" x14ac:dyDescent="0.2">
      <c r="Z580" s="9" t="s">
        <v>757</v>
      </c>
    </row>
    <row r="581" spans="26:26" x14ac:dyDescent="0.2">
      <c r="Z581" s="9" t="s">
        <v>758</v>
      </c>
    </row>
    <row r="582" spans="26:26" x14ac:dyDescent="0.2">
      <c r="Z582" s="9" t="s">
        <v>759</v>
      </c>
    </row>
    <row r="583" spans="26:26" x14ac:dyDescent="0.2">
      <c r="Z583" s="9" t="s">
        <v>760</v>
      </c>
    </row>
    <row r="584" spans="26:26" x14ac:dyDescent="0.2">
      <c r="Z584" s="9" t="s">
        <v>761</v>
      </c>
    </row>
    <row r="585" spans="26:26" x14ac:dyDescent="0.2">
      <c r="Z585" s="9" t="s">
        <v>762</v>
      </c>
    </row>
    <row r="586" spans="26:26" x14ac:dyDescent="0.2">
      <c r="Z586" s="9" t="s">
        <v>763</v>
      </c>
    </row>
    <row r="587" spans="26:26" x14ac:dyDescent="0.2">
      <c r="Z587" s="9" t="s">
        <v>764</v>
      </c>
    </row>
    <row r="588" spans="26:26" x14ac:dyDescent="0.2">
      <c r="Z588" s="9" t="s">
        <v>765</v>
      </c>
    </row>
    <row r="589" spans="26:26" x14ac:dyDescent="0.2">
      <c r="Z589" s="9" t="s">
        <v>766</v>
      </c>
    </row>
    <row r="590" spans="26:26" x14ac:dyDescent="0.2">
      <c r="Z590" s="9" t="s">
        <v>767</v>
      </c>
    </row>
    <row r="591" spans="26:26" x14ac:dyDescent="0.2">
      <c r="Z591" s="9" t="s">
        <v>768</v>
      </c>
    </row>
    <row r="592" spans="26:26" x14ac:dyDescent="0.2">
      <c r="Z592" s="9" t="s">
        <v>441</v>
      </c>
    </row>
    <row r="593" spans="26:26" x14ac:dyDescent="0.2">
      <c r="Z593" s="9" t="s">
        <v>769</v>
      </c>
    </row>
    <row r="594" spans="26:26" x14ac:dyDescent="0.2">
      <c r="Z594" s="9" t="s">
        <v>770</v>
      </c>
    </row>
    <row r="595" spans="26:26" x14ac:dyDescent="0.2">
      <c r="Z595" s="9" t="s">
        <v>771</v>
      </c>
    </row>
    <row r="596" spans="26:26" x14ac:dyDescent="0.2">
      <c r="Z596" s="9" t="s">
        <v>772</v>
      </c>
    </row>
    <row r="597" spans="26:26" x14ac:dyDescent="0.2">
      <c r="Z597" s="9" t="s">
        <v>773</v>
      </c>
    </row>
    <row r="598" spans="26:26" x14ac:dyDescent="0.2">
      <c r="Z598" s="9" t="s">
        <v>774</v>
      </c>
    </row>
    <row r="599" spans="26:26" x14ac:dyDescent="0.2">
      <c r="Z599" s="9" t="s">
        <v>775</v>
      </c>
    </row>
    <row r="600" spans="26:26" x14ac:dyDescent="0.2">
      <c r="Z600" s="9" t="s">
        <v>776</v>
      </c>
    </row>
    <row r="601" spans="26:26" x14ac:dyDescent="0.2">
      <c r="Z601" s="9" t="s">
        <v>777</v>
      </c>
    </row>
    <row r="602" spans="26:26" x14ac:dyDescent="0.2">
      <c r="Z602" s="9" t="s">
        <v>229</v>
      </c>
    </row>
    <row r="603" spans="26:26" x14ac:dyDescent="0.2">
      <c r="Z603" s="9" t="s">
        <v>778</v>
      </c>
    </row>
    <row r="604" spans="26:26" x14ac:dyDescent="0.2">
      <c r="Z604" s="9" t="s">
        <v>779</v>
      </c>
    </row>
    <row r="605" spans="26:26" x14ac:dyDescent="0.2">
      <c r="Z605" s="9" t="s">
        <v>780</v>
      </c>
    </row>
    <row r="606" spans="26:26" x14ac:dyDescent="0.2">
      <c r="Z606" s="9" t="s">
        <v>781</v>
      </c>
    </row>
    <row r="607" spans="26:26" x14ac:dyDescent="0.2">
      <c r="Z607" s="9" t="s">
        <v>782</v>
      </c>
    </row>
    <row r="608" spans="26:26" x14ac:dyDescent="0.2">
      <c r="Z608" s="9" t="s">
        <v>783</v>
      </c>
    </row>
    <row r="609" spans="26:26" x14ac:dyDescent="0.2">
      <c r="Z609" s="9" t="s">
        <v>784</v>
      </c>
    </row>
    <row r="610" spans="26:26" x14ac:dyDescent="0.2">
      <c r="Z610" s="9" t="s">
        <v>785</v>
      </c>
    </row>
    <row r="611" spans="26:26" x14ac:dyDescent="0.2">
      <c r="Z611" s="9" t="s">
        <v>786</v>
      </c>
    </row>
    <row r="612" spans="26:26" x14ac:dyDescent="0.2">
      <c r="Z612" s="9" t="s">
        <v>787</v>
      </c>
    </row>
    <row r="613" spans="26:26" x14ac:dyDescent="0.2">
      <c r="Z613" s="9" t="s">
        <v>788</v>
      </c>
    </row>
    <row r="614" spans="26:26" x14ac:dyDescent="0.2">
      <c r="Z614" s="9" t="s">
        <v>789</v>
      </c>
    </row>
    <row r="615" spans="26:26" x14ac:dyDescent="0.2">
      <c r="Z615" s="9" t="s">
        <v>790</v>
      </c>
    </row>
    <row r="616" spans="26:26" x14ac:dyDescent="0.2">
      <c r="Z616" s="9" t="s">
        <v>791</v>
      </c>
    </row>
    <row r="617" spans="26:26" x14ac:dyDescent="0.2">
      <c r="Z617" s="9" t="s">
        <v>792</v>
      </c>
    </row>
    <row r="618" spans="26:26" x14ac:dyDescent="0.2">
      <c r="Z618" s="9" t="s">
        <v>793</v>
      </c>
    </row>
    <row r="619" spans="26:26" x14ac:dyDescent="0.2">
      <c r="Z619" s="9" t="s">
        <v>794</v>
      </c>
    </row>
    <row r="620" spans="26:26" x14ac:dyDescent="0.2">
      <c r="Z620" s="9" t="s">
        <v>795</v>
      </c>
    </row>
    <row r="621" spans="26:26" x14ac:dyDescent="0.2">
      <c r="Z621" s="9" t="s">
        <v>796</v>
      </c>
    </row>
    <row r="622" spans="26:26" x14ac:dyDescent="0.2">
      <c r="Z622" s="9" t="s">
        <v>797</v>
      </c>
    </row>
    <row r="623" spans="26:26" x14ac:dyDescent="0.2">
      <c r="Z623" s="9" t="s">
        <v>798</v>
      </c>
    </row>
    <row r="624" spans="26:26" x14ac:dyDescent="0.2">
      <c r="Z624" s="9" t="s">
        <v>799</v>
      </c>
    </row>
    <row r="625" spans="26:26" x14ac:dyDescent="0.2">
      <c r="Z625" s="9" t="s">
        <v>800</v>
      </c>
    </row>
    <row r="626" spans="26:26" x14ac:dyDescent="0.2">
      <c r="Z626" s="9" t="s">
        <v>801</v>
      </c>
    </row>
    <row r="627" spans="26:26" x14ac:dyDescent="0.2">
      <c r="Z627" s="9" t="s">
        <v>802</v>
      </c>
    </row>
    <row r="628" spans="26:26" x14ac:dyDescent="0.2">
      <c r="Z628" s="9" t="s">
        <v>803</v>
      </c>
    </row>
    <row r="629" spans="26:26" x14ac:dyDescent="0.2">
      <c r="Z629" s="9" t="s">
        <v>629</v>
      </c>
    </row>
    <row r="630" spans="26:26" x14ac:dyDescent="0.2">
      <c r="Z630" s="9" t="s">
        <v>804</v>
      </c>
    </row>
    <row r="631" spans="26:26" x14ac:dyDescent="0.2">
      <c r="Z631" s="9" t="s">
        <v>805</v>
      </c>
    </row>
    <row r="632" spans="26:26" x14ac:dyDescent="0.2">
      <c r="Z632" s="9" t="s">
        <v>806</v>
      </c>
    </row>
    <row r="633" spans="26:26" x14ac:dyDescent="0.2">
      <c r="Z633" s="9" t="s">
        <v>807</v>
      </c>
    </row>
    <row r="634" spans="26:26" x14ac:dyDescent="0.2">
      <c r="Z634" s="9" t="s">
        <v>808</v>
      </c>
    </row>
    <row r="635" spans="26:26" x14ac:dyDescent="0.2">
      <c r="Z635" s="9" t="s">
        <v>809</v>
      </c>
    </row>
    <row r="636" spans="26:26" x14ac:dyDescent="0.2">
      <c r="Z636" s="9" t="s">
        <v>810</v>
      </c>
    </row>
    <row r="637" spans="26:26" x14ac:dyDescent="0.2">
      <c r="Z637" s="9" t="s">
        <v>811</v>
      </c>
    </row>
    <row r="638" spans="26:26" x14ac:dyDescent="0.2">
      <c r="Z638" s="9" t="s">
        <v>812</v>
      </c>
    </row>
    <row r="639" spans="26:26" x14ac:dyDescent="0.2">
      <c r="Z639" s="9" t="s">
        <v>813</v>
      </c>
    </row>
    <row r="640" spans="26:26" x14ac:dyDescent="0.2">
      <c r="Z640" s="9" t="s">
        <v>814</v>
      </c>
    </row>
    <row r="641" spans="26:26" x14ac:dyDescent="0.2">
      <c r="Z641" s="9" t="s">
        <v>815</v>
      </c>
    </row>
    <row r="642" spans="26:26" x14ac:dyDescent="0.2">
      <c r="Z642" s="9" t="s">
        <v>816</v>
      </c>
    </row>
    <row r="643" spans="26:26" x14ac:dyDescent="0.2">
      <c r="Z643" s="9" t="s">
        <v>817</v>
      </c>
    </row>
    <row r="644" spans="26:26" x14ac:dyDescent="0.2">
      <c r="Z644" s="9" t="s">
        <v>818</v>
      </c>
    </row>
    <row r="645" spans="26:26" x14ac:dyDescent="0.2">
      <c r="Z645" s="9" t="s">
        <v>819</v>
      </c>
    </row>
    <row r="646" spans="26:26" x14ac:dyDescent="0.2">
      <c r="Z646" s="9" t="s">
        <v>820</v>
      </c>
    </row>
    <row r="647" spans="26:26" x14ac:dyDescent="0.2">
      <c r="Z647" s="9" t="s">
        <v>821</v>
      </c>
    </row>
    <row r="648" spans="26:26" x14ac:dyDescent="0.2">
      <c r="Z648" s="9" t="s">
        <v>822</v>
      </c>
    </row>
    <row r="649" spans="26:26" x14ac:dyDescent="0.2">
      <c r="Z649" s="9" t="s">
        <v>823</v>
      </c>
    </row>
    <row r="650" spans="26:26" x14ac:dyDescent="0.2">
      <c r="Z650" s="9" t="s">
        <v>824</v>
      </c>
    </row>
    <row r="651" spans="26:26" x14ac:dyDescent="0.2">
      <c r="Z651" s="9" t="s">
        <v>825</v>
      </c>
    </row>
    <row r="652" spans="26:26" x14ac:dyDescent="0.2">
      <c r="Z652" s="9" t="s">
        <v>826</v>
      </c>
    </row>
    <row r="653" spans="26:26" x14ac:dyDescent="0.2">
      <c r="Z653" s="9" t="s">
        <v>827</v>
      </c>
    </row>
    <row r="654" spans="26:26" x14ac:dyDescent="0.2">
      <c r="Z654" s="9" t="s">
        <v>828</v>
      </c>
    </row>
    <row r="655" spans="26:26" x14ac:dyDescent="0.2">
      <c r="Z655" s="9" t="s">
        <v>407</v>
      </c>
    </row>
    <row r="656" spans="26:26" x14ac:dyDescent="0.2">
      <c r="Z656" s="9" t="s">
        <v>829</v>
      </c>
    </row>
    <row r="657" spans="26:26" x14ac:dyDescent="0.2">
      <c r="Z657" s="9" t="s">
        <v>830</v>
      </c>
    </row>
    <row r="658" spans="26:26" x14ac:dyDescent="0.2">
      <c r="Z658" s="9" t="s">
        <v>831</v>
      </c>
    </row>
    <row r="659" spans="26:26" x14ac:dyDescent="0.2">
      <c r="Z659" s="9" t="s">
        <v>832</v>
      </c>
    </row>
    <row r="660" spans="26:26" x14ac:dyDescent="0.2">
      <c r="Z660" s="9" t="s">
        <v>833</v>
      </c>
    </row>
    <row r="661" spans="26:26" x14ac:dyDescent="0.2">
      <c r="Z661" s="9" t="s">
        <v>834</v>
      </c>
    </row>
    <row r="662" spans="26:26" x14ac:dyDescent="0.2">
      <c r="Z662" s="9" t="s">
        <v>835</v>
      </c>
    </row>
    <row r="663" spans="26:26" x14ac:dyDescent="0.2">
      <c r="Z663" s="9" t="s">
        <v>836</v>
      </c>
    </row>
    <row r="664" spans="26:26" x14ac:dyDescent="0.2">
      <c r="Z664" s="9" t="s">
        <v>837</v>
      </c>
    </row>
    <row r="665" spans="26:26" x14ac:dyDescent="0.2">
      <c r="Z665" s="9" t="s">
        <v>838</v>
      </c>
    </row>
    <row r="666" spans="26:26" x14ac:dyDescent="0.2">
      <c r="Z666" s="9" t="s">
        <v>839</v>
      </c>
    </row>
    <row r="667" spans="26:26" x14ac:dyDescent="0.2">
      <c r="Z667" s="9" t="s">
        <v>840</v>
      </c>
    </row>
    <row r="668" spans="26:26" x14ac:dyDescent="0.2">
      <c r="Z668" s="9" t="s">
        <v>841</v>
      </c>
    </row>
    <row r="669" spans="26:26" x14ac:dyDescent="0.2">
      <c r="Z669" s="9" t="s">
        <v>842</v>
      </c>
    </row>
    <row r="670" spans="26:26" x14ac:dyDescent="0.2">
      <c r="Z670" s="9" t="s">
        <v>843</v>
      </c>
    </row>
    <row r="671" spans="26:26" x14ac:dyDescent="0.2">
      <c r="Z671" s="9" t="s">
        <v>844</v>
      </c>
    </row>
    <row r="672" spans="26:26" x14ac:dyDescent="0.2">
      <c r="Z672" s="9" t="s">
        <v>845</v>
      </c>
    </row>
    <row r="673" spans="24:26" x14ac:dyDescent="0.2">
      <c r="Z673" s="9" t="s">
        <v>846</v>
      </c>
    </row>
    <row r="674" spans="24:26" x14ac:dyDescent="0.2">
      <c r="Z674" s="9" t="s">
        <v>847</v>
      </c>
    </row>
    <row r="675" spans="24:26" x14ac:dyDescent="0.2">
      <c r="Z675" s="9" t="s">
        <v>848</v>
      </c>
    </row>
    <row r="676" spans="24:26" x14ac:dyDescent="0.2">
      <c r="Z676" s="9" t="s">
        <v>849</v>
      </c>
    </row>
    <row r="677" spans="24:26" x14ac:dyDescent="0.2">
      <c r="Z677" s="9" t="s">
        <v>850</v>
      </c>
    </row>
    <row r="678" spans="24:26" x14ac:dyDescent="0.2">
      <c r="Z678" s="9" t="s">
        <v>851</v>
      </c>
    </row>
    <row r="680" spans="24:26" x14ac:dyDescent="0.2">
      <c r="X680" s="9" t="s">
        <v>2544</v>
      </c>
      <c r="Z680" s="9" t="s">
        <v>852</v>
      </c>
    </row>
    <row r="681" spans="24:26" x14ac:dyDescent="0.2">
      <c r="Z681" s="9" t="s">
        <v>853</v>
      </c>
    </row>
    <row r="682" spans="24:26" x14ac:dyDescent="0.2">
      <c r="Z682" s="9" t="s">
        <v>854</v>
      </c>
    </row>
    <row r="683" spans="24:26" x14ac:dyDescent="0.2">
      <c r="Z683" s="9" t="s">
        <v>855</v>
      </c>
    </row>
    <row r="684" spans="24:26" x14ac:dyDescent="0.2">
      <c r="Z684" s="9" t="s">
        <v>856</v>
      </c>
    </row>
    <row r="685" spans="24:26" x14ac:dyDescent="0.2">
      <c r="Z685" s="9" t="s">
        <v>857</v>
      </c>
    </row>
    <row r="686" spans="24:26" x14ac:dyDescent="0.2">
      <c r="Z686" s="9" t="s">
        <v>858</v>
      </c>
    </row>
    <row r="687" spans="24:26" x14ac:dyDescent="0.2">
      <c r="Z687" s="9" t="s">
        <v>859</v>
      </c>
    </row>
    <row r="688" spans="24:26" x14ac:dyDescent="0.2">
      <c r="Z688" s="9" t="s">
        <v>860</v>
      </c>
    </row>
    <row r="689" spans="26:26" x14ac:dyDescent="0.2">
      <c r="Z689" s="9" t="s">
        <v>861</v>
      </c>
    </row>
    <row r="690" spans="26:26" x14ac:dyDescent="0.2">
      <c r="Z690" s="9" t="s">
        <v>862</v>
      </c>
    </row>
    <row r="691" spans="26:26" x14ac:dyDescent="0.2">
      <c r="Z691" s="9" t="s">
        <v>863</v>
      </c>
    </row>
    <row r="692" spans="26:26" x14ac:dyDescent="0.2">
      <c r="Z692" s="9" t="s">
        <v>864</v>
      </c>
    </row>
    <row r="693" spans="26:26" x14ac:dyDescent="0.2">
      <c r="Z693" s="9" t="s">
        <v>865</v>
      </c>
    </row>
    <row r="694" spans="26:26" x14ac:dyDescent="0.2">
      <c r="Z694" s="9" t="s">
        <v>866</v>
      </c>
    </row>
    <row r="695" spans="26:26" x14ac:dyDescent="0.2">
      <c r="Z695" s="9" t="s">
        <v>867</v>
      </c>
    </row>
    <row r="696" spans="26:26" x14ac:dyDescent="0.2">
      <c r="Z696" s="9" t="s">
        <v>868</v>
      </c>
    </row>
    <row r="697" spans="26:26" x14ac:dyDescent="0.2">
      <c r="Z697" s="9" t="s">
        <v>869</v>
      </c>
    </row>
    <row r="698" spans="26:26" x14ac:dyDescent="0.2">
      <c r="Z698" s="9" t="s">
        <v>870</v>
      </c>
    </row>
    <row r="699" spans="26:26" x14ac:dyDescent="0.2">
      <c r="Z699" s="9" t="s">
        <v>871</v>
      </c>
    </row>
    <row r="700" spans="26:26" x14ac:dyDescent="0.2">
      <c r="Z700" s="9" t="s">
        <v>872</v>
      </c>
    </row>
    <row r="701" spans="26:26" x14ac:dyDescent="0.2">
      <c r="Z701" s="9" t="s">
        <v>873</v>
      </c>
    </row>
    <row r="702" spans="26:26" x14ac:dyDescent="0.2">
      <c r="Z702" s="9" t="s">
        <v>874</v>
      </c>
    </row>
    <row r="703" spans="26:26" x14ac:dyDescent="0.2">
      <c r="Z703" s="9" t="s">
        <v>875</v>
      </c>
    </row>
    <row r="704" spans="26:26" x14ac:dyDescent="0.2">
      <c r="Z704" s="9" t="s">
        <v>876</v>
      </c>
    </row>
    <row r="705" spans="26:26" x14ac:dyDescent="0.2">
      <c r="Z705" s="9" t="s">
        <v>877</v>
      </c>
    </row>
    <row r="706" spans="26:26" x14ac:dyDescent="0.2">
      <c r="Z706" s="9" t="s">
        <v>878</v>
      </c>
    </row>
    <row r="707" spans="26:26" x14ac:dyDescent="0.2">
      <c r="Z707" s="9" t="s">
        <v>879</v>
      </c>
    </row>
    <row r="708" spans="26:26" x14ac:dyDescent="0.2">
      <c r="Z708" s="9" t="s">
        <v>880</v>
      </c>
    </row>
    <row r="709" spans="26:26" x14ac:dyDescent="0.2">
      <c r="Z709" s="9" t="s">
        <v>881</v>
      </c>
    </row>
    <row r="710" spans="26:26" x14ac:dyDescent="0.2">
      <c r="Z710" s="9" t="s">
        <v>882</v>
      </c>
    </row>
    <row r="711" spans="26:26" x14ac:dyDescent="0.2">
      <c r="Z711" s="9" t="s">
        <v>883</v>
      </c>
    </row>
    <row r="712" spans="26:26" x14ac:dyDescent="0.2">
      <c r="Z712" s="9" t="s">
        <v>884</v>
      </c>
    </row>
    <row r="713" spans="26:26" x14ac:dyDescent="0.2">
      <c r="Z713" s="9" t="s">
        <v>885</v>
      </c>
    </row>
    <row r="714" spans="26:26" x14ac:dyDescent="0.2">
      <c r="Z714" s="9" t="s">
        <v>886</v>
      </c>
    </row>
    <row r="715" spans="26:26" x14ac:dyDescent="0.2">
      <c r="Z715" s="9" t="s">
        <v>498</v>
      </c>
    </row>
    <row r="716" spans="26:26" x14ac:dyDescent="0.2">
      <c r="Z716" s="9" t="s">
        <v>887</v>
      </c>
    </row>
    <row r="717" spans="26:26" x14ac:dyDescent="0.2">
      <c r="Z717" s="9" t="s">
        <v>888</v>
      </c>
    </row>
    <row r="718" spans="26:26" x14ac:dyDescent="0.2">
      <c r="Z718" s="9" t="s">
        <v>889</v>
      </c>
    </row>
    <row r="719" spans="26:26" x14ac:dyDescent="0.2">
      <c r="Z719" s="9" t="s">
        <v>890</v>
      </c>
    </row>
    <row r="720" spans="26:26" x14ac:dyDescent="0.2">
      <c r="Z720" s="9" t="s">
        <v>891</v>
      </c>
    </row>
    <row r="721" spans="26:26" x14ac:dyDescent="0.2">
      <c r="Z721" s="9" t="s">
        <v>892</v>
      </c>
    </row>
    <row r="722" spans="26:26" x14ac:dyDescent="0.2">
      <c r="Z722" s="9" t="s">
        <v>893</v>
      </c>
    </row>
    <row r="723" spans="26:26" x14ac:dyDescent="0.2">
      <c r="Z723" s="9" t="s">
        <v>894</v>
      </c>
    </row>
    <row r="724" spans="26:26" x14ac:dyDescent="0.2">
      <c r="Z724" s="9" t="s">
        <v>895</v>
      </c>
    </row>
    <row r="725" spans="26:26" x14ac:dyDescent="0.2">
      <c r="Z725" s="9" t="s">
        <v>896</v>
      </c>
    </row>
    <row r="726" spans="26:26" x14ac:dyDescent="0.2">
      <c r="Z726" s="9" t="s">
        <v>897</v>
      </c>
    </row>
    <row r="727" spans="26:26" x14ac:dyDescent="0.2">
      <c r="Z727" s="9" t="s">
        <v>898</v>
      </c>
    </row>
    <row r="728" spans="26:26" x14ac:dyDescent="0.2">
      <c r="Z728" s="9" t="s">
        <v>899</v>
      </c>
    </row>
    <row r="729" spans="26:26" x14ac:dyDescent="0.2">
      <c r="Z729" s="9" t="s">
        <v>900</v>
      </c>
    </row>
    <row r="730" spans="26:26" x14ac:dyDescent="0.2">
      <c r="Z730" s="9" t="s">
        <v>901</v>
      </c>
    </row>
    <row r="731" spans="26:26" x14ac:dyDescent="0.2">
      <c r="Z731" s="9" t="s">
        <v>241</v>
      </c>
    </row>
    <row r="732" spans="26:26" x14ac:dyDescent="0.2">
      <c r="Z732" s="9" t="s">
        <v>902</v>
      </c>
    </row>
    <row r="733" spans="26:26" x14ac:dyDescent="0.2">
      <c r="Z733" s="9" t="s">
        <v>903</v>
      </c>
    </row>
    <row r="734" spans="26:26" x14ac:dyDescent="0.2">
      <c r="Z734" s="9" t="s">
        <v>904</v>
      </c>
    </row>
    <row r="735" spans="26:26" x14ac:dyDescent="0.2">
      <c r="Z735" s="9" t="s">
        <v>905</v>
      </c>
    </row>
    <row r="736" spans="26:26" x14ac:dyDescent="0.2">
      <c r="Z736" s="9" t="s">
        <v>684</v>
      </c>
    </row>
    <row r="737" spans="26:26" x14ac:dyDescent="0.2">
      <c r="Z737" s="9" t="s">
        <v>906</v>
      </c>
    </row>
    <row r="738" spans="26:26" x14ac:dyDescent="0.2">
      <c r="Z738" s="9" t="s">
        <v>274</v>
      </c>
    </row>
    <row r="739" spans="26:26" x14ac:dyDescent="0.2">
      <c r="Z739" s="9" t="s">
        <v>907</v>
      </c>
    </row>
    <row r="740" spans="26:26" x14ac:dyDescent="0.2">
      <c r="Z740" s="9" t="s">
        <v>908</v>
      </c>
    </row>
    <row r="741" spans="26:26" x14ac:dyDescent="0.2">
      <c r="Z741" s="9" t="s">
        <v>909</v>
      </c>
    </row>
    <row r="742" spans="26:26" x14ac:dyDescent="0.2">
      <c r="Z742" s="9" t="s">
        <v>910</v>
      </c>
    </row>
    <row r="743" spans="26:26" x14ac:dyDescent="0.2">
      <c r="Z743" s="9" t="s">
        <v>911</v>
      </c>
    </row>
    <row r="744" spans="26:26" x14ac:dyDescent="0.2">
      <c r="Z744" s="9" t="s">
        <v>912</v>
      </c>
    </row>
    <row r="745" spans="26:26" x14ac:dyDescent="0.2">
      <c r="Z745" s="9" t="s">
        <v>913</v>
      </c>
    </row>
    <row r="746" spans="26:26" x14ac:dyDescent="0.2">
      <c r="Z746" s="9" t="s">
        <v>914</v>
      </c>
    </row>
    <row r="747" spans="26:26" x14ac:dyDescent="0.2">
      <c r="Z747" s="9" t="s">
        <v>915</v>
      </c>
    </row>
    <row r="748" spans="26:26" x14ac:dyDescent="0.2">
      <c r="Z748" s="9" t="s">
        <v>916</v>
      </c>
    </row>
    <row r="749" spans="26:26" x14ac:dyDescent="0.2">
      <c r="Z749" s="9" t="s">
        <v>917</v>
      </c>
    </row>
    <row r="750" spans="26:26" x14ac:dyDescent="0.2">
      <c r="Z750" s="9" t="s">
        <v>918</v>
      </c>
    </row>
    <row r="751" spans="26:26" x14ac:dyDescent="0.2">
      <c r="Z751" s="9" t="s">
        <v>919</v>
      </c>
    </row>
    <row r="752" spans="26:26" x14ac:dyDescent="0.2">
      <c r="Z752" s="9" t="s">
        <v>381</v>
      </c>
    </row>
    <row r="753" spans="26:26" x14ac:dyDescent="0.2">
      <c r="Z753" s="9" t="s">
        <v>920</v>
      </c>
    </row>
    <row r="754" spans="26:26" x14ac:dyDescent="0.2">
      <c r="Z754" s="9" t="s">
        <v>921</v>
      </c>
    </row>
    <row r="755" spans="26:26" x14ac:dyDescent="0.2">
      <c r="Z755" s="9" t="s">
        <v>922</v>
      </c>
    </row>
    <row r="756" spans="26:26" x14ac:dyDescent="0.2">
      <c r="Z756" s="9" t="s">
        <v>923</v>
      </c>
    </row>
    <row r="757" spans="26:26" x14ac:dyDescent="0.2">
      <c r="Z757" s="9" t="s">
        <v>924</v>
      </c>
    </row>
    <row r="758" spans="26:26" x14ac:dyDescent="0.2">
      <c r="Z758" s="9" t="s">
        <v>925</v>
      </c>
    </row>
    <row r="759" spans="26:26" x14ac:dyDescent="0.2">
      <c r="Z759" s="9" t="s">
        <v>926</v>
      </c>
    </row>
    <row r="760" spans="26:26" x14ac:dyDescent="0.2">
      <c r="Z760" s="9" t="s">
        <v>927</v>
      </c>
    </row>
    <row r="761" spans="26:26" x14ac:dyDescent="0.2">
      <c r="Z761" s="9" t="s">
        <v>928</v>
      </c>
    </row>
    <row r="762" spans="26:26" x14ac:dyDescent="0.2">
      <c r="Z762" s="9" t="s">
        <v>929</v>
      </c>
    </row>
    <row r="763" spans="26:26" x14ac:dyDescent="0.2">
      <c r="Z763" s="9" t="s">
        <v>930</v>
      </c>
    </row>
    <row r="764" spans="26:26" x14ac:dyDescent="0.2">
      <c r="Z764" s="9" t="s">
        <v>931</v>
      </c>
    </row>
    <row r="765" spans="26:26" x14ac:dyDescent="0.2">
      <c r="Z765" s="9" t="s">
        <v>932</v>
      </c>
    </row>
    <row r="766" spans="26:26" x14ac:dyDescent="0.2">
      <c r="Z766" s="9" t="s">
        <v>933</v>
      </c>
    </row>
    <row r="767" spans="26:26" x14ac:dyDescent="0.2">
      <c r="Z767" s="9" t="s">
        <v>934</v>
      </c>
    </row>
    <row r="768" spans="26:26" x14ac:dyDescent="0.2">
      <c r="Z768" s="9" t="s">
        <v>935</v>
      </c>
    </row>
    <row r="769" spans="26:26" x14ac:dyDescent="0.2">
      <c r="Z769" s="9" t="s">
        <v>936</v>
      </c>
    </row>
    <row r="770" spans="26:26" x14ac:dyDescent="0.2">
      <c r="Z770" s="9" t="s">
        <v>937</v>
      </c>
    </row>
    <row r="771" spans="26:26" x14ac:dyDescent="0.2">
      <c r="Z771" s="9" t="s">
        <v>938</v>
      </c>
    </row>
    <row r="772" spans="26:26" x14ac:dyDescent="0.2">
      <c r="Z772" s="9" t="s">
        <v>939</v>
      </c>
    </row>
    <row r="773" spans="26:26" x14ac:dyDescent="0.2">
      <c r="Z773" s="9" t="s">
        <v>940</v>
      </c>
    </row>
    <row r="774" spans="26:26" x14ac:dyDescent="0.2">
      <c r="Z774" s="9" t="s">
        <v>941</v>
      </c>
    </row>
    <row r="775" spans="26:26" x14ac:dyDescent="0.2">
      <c r="Z775" s="9" t="s">
        <v>942</v>
      </c>
    </row>
    <row r="776" spans="26:26" x14ac:dyDescent="0.2">
      <c r="Z776" s="9" t="s">
        <v>943</v>
      </c>
    </row>
    <row r="777" spans="26:26" x14ac:dyDescent="0.2">
      <c r="Z777" s="9" t="s">
        <v>944</v>
      </c>
    </row>
    <row r="778" spans="26:26" x14ac:dyDescent="0.2">
      <c r="Z778" s="9" t="s">
        <v>945</v>
      </c>
    </row>
    <row r="779" spans="26:26" x14ac:dyDescent="0.2">
      <c r="Z779" s="9" t="s">
        <v>946</v>
      </c>
    </row>
    <row r="780" spans="26:26" x14ac:dyDescent="0.2">
      <c r="Z780" s="9" t="s">
        <v>947</v>
      </c>
    </row>
    <row r="781" spans="26:26" x14ac:dyDescent="0.2">
      <c r="Z781" s="9" t="s">
        <v>948</v>
      </c>
    </row>
    <row r="782" spans="26:26" x14ac:dyDescent="0.2">
      <c r="Z782" s="9" t="s">
        <v>949</v>
      </c>
    </row>
    <row r="783" spans="26:26" x14ac:dyDescent="0.2">
      <c r="Z783" s="9" t="s">
        <v>950</v>
      </c>
    </row>
    <row r="784" spans="26:26" x14ac:dyDescent="0.2">
      <c r="Z784" s="9" t="s">
        <v>951</v>
      </c>
    </row>
    <row r="785" spans="26:26" x14ac:dyDescent="0.2">
      <c r="Z785" s="9" t="s">
        <v>952</v>
      </c>
    </row>
    <row r="786" spans="26:26" x14ac:dyDescent="0.2">
      <c r="Z786" s="9" t="s">
        <v>953</v>
      </c>
    </row>
    <row r="787" spans="26:26" x14ac:dyDescent="0.2">
      <c r="Z787" s="9" t="s">
        <v>954</v>
      </c>
    </row>
    <row r="788" spans="26:26" x14ac:dyDescent="0.2">
      <c r="Z788" s="9" t="s">
        <v>955</v>
      </c>
    </row>
    <row r="789" spans="26:26" x14ac:dyDescent="0.2">
      <c r="Z789" s="9" t="s">
        <v>956</v>
      </c>
    </row>
    <row r="790" spans="26:26" x14ac:dyDescent="0.2">
      <c r="Z790" s="9" t="s">
        <v>957</v>
      </c>
    </row>
    <row r="791" spans="26:26" x14ac:dyDescent="0.2">
      <c r="Z791" s="9" t="s">
        <v>958</v>
      </c>
    </row>
    <row r="792" spans="26:26" x14ac:dyDescent="0.2">
      <c r="Z792" s="9" t="s">
        <v>959</v>
      </c>
    </row>
    <row r="793" spans="26:26" x14ac:dyDescent="0.2">
      <c r="Z793" s="9" t="s">
        <v>960</v>
      </c>
    </row>
    <row r="794" spans="26:26" x14ac:dyDescent="0.2">
      <c r="Z794" s="9" t="s">
        <v>961</v>
      </c>
    </row>
    <row r="795" spans="26:26" x14ac:dyDescent="0.2">
      <c r="Z795" s="9" t="s">
        <v>962</v>
      </c>
    </row>
    <row r="796" spans="26:26" x14ac:dyDescent="0.2">
      <c r="Z796" s="9" t="s">
        <v>841</v>
      </c>
    </row>
    <row r="797" spans="26:26" x14ac:dyDescent="0.2">
      <c r="Z797" s="9" t="s">
        <v>963</v>
      </c>
    </row>
    <row r="798" spans="26:26" x14ac:dyDescent="0.2">
      <c r="Z798" s="9" t="s">
        <v>964</v>
      </c>
    </row>
    <row r="799" spans="26:26" x14ac:dyDescent="0.2">
      <c r="Z799" s="9" t="s">
        <v>965</v>
      </c>
    </row>
    <row r="800" spans="26:26" x14ac:dyDescent="0.2">
      <c r="Z800" s="9" t="s">
        <v>966</v>
      </c>
    </row>
    <row r="801" spans="24:26" x14ac:dyDescent="0.2">
      <c r="Z801" s="9" t="s">
        <v>967</v>
      </c>
    </row>
    <row r="802" spans="24:26" x14ac:dyDescent="0.2">
      <c r="Z802" s="9" t="s">
        <v>968</v>
      </c>
    </row>
    <row r="803" spans="24:26" x14ac:dyDescent="0.2">
      <c r="Z803" s="9" t="s">
        <v>969</v>
      </c>
    </row>
    <row r="804" spans="24:26" x14ac:dyDescent="0.2">
      <c r="Z804" s="9" t="s">
        <v>970</v>
      </c>
    </row>
    <row r="806" spans="24:26" x14ac:dyDescent="0.2">
      <c r="X806" s="9" t="s">
        <v>2545</v>
      </c>
      <c r="Z806" s="9" t="s">
        <v>971</v>
      </c>
    </row>
    <row r="807" spans="24:26" x14ac:dyDescent="0.2">
      <c r="Z807" s="9" t="s">
        <v>972</v>
      </c>
    </row>
    <row r="808" spans="24:26" x14ac:dyDescent="0.2">
      <c r="Z808" s="9" t="s">
        <v>479</v>
      </c>
    </row>
    <row r="809" spans="24:26" x14ac:dyDescent="0.2">
      <c r="Z809" s="9" t="s">
        <v>973</v>
      </c>
    </row>
    <row r="810" spans="24:26" x14ac:dyDescent="0.2">
      <c r="Z810" s="9" t="s">
        <v>974</v>
      </c>
    </row>
    <row r="811" spans="24:26" x14ac:dyDescent="0.2">
      <c r="Z811" s="9" t="s">
        <v>975</v>
      </c>
    </row>
    <row r="812" spans="24:26" x14ac:dyDescent="0.2">
      <c r="Z812" s="9" t="s">
        <v>976</v>
      </c>
    </row>
    <row r="813" spans="24:26" x14ac:dyDescent="0.2">
      <c r="Z813" s="9" t="s">
        <v>977</v>
      </c>
    </row>
    <row r="814" spans="24:26" x14ac:dyDescent="0.2">
      <c r="Z814" s="9" t="s">
        <v>978</v>
      </c>
    </row>
    <row r="815" spans="24:26" x14ac:dyDescent="0.2">
      <c r="Z815" s="9" t="s">
        <v>259</v>
      </c>
    </row>
    <row r="816" spans="24:26" x14ac:dyDescent="0.2">
      <c r="Z816" s="9" t="s">
        <v>979</v>
      </c>
    </row>
    <row r="817" spans="26:26" x14ac:dyDescent="0.2">
      <c r="Z817" s="9" t="s">
        <v>980</v>
      </c>
    </row>
    <row r="818" spans="26:26" x14ac:dyDescent="0.2">
      <c r="Z818" s="9" t="s">
        <v>981</v>
      </c>
    </row>
    <row r="819" spans="26:26" x14ac:dyDescent="0.2">
      <c r="Z819" s="9" t="s">
        <v>982</v>
      </c>
    </row>
    <row r="820" spans="26:26" x14ac:dyDescent="0.2">
      <c r="Z820" s="9" t="s">
        <v>983</v>
      </c>
    </row>
    <row r="821" spans="26:26" x14ac:dyDescent="0.2">
      <c r="Z821" s="9" t="s">
        <v>984</v>
      </c>
    </row>
    <row r="822" spans="26:26" x14ac:dyDescent="0.2">
      <c r="Z822" s="9" t="s">
        <v>985</v>
      </c>
    </row>
    <row r="823" spans="26:26" x14ac:dyDescent="0.2">
      <c r="Z823" s="9" t="s">
        <v>986</v>
      </c>
    </row>
    <row r="824" spans="26:26" x14ac:dyDescent="0.2">
      <c r="Z824" s="9" t="s">
        <v>987</v>
      </c>
    </row>
    <row r="825" spans="26:26" x14ac:dyDescent="0.2">
      <c r="Z825" s="9" t="s">
        <v>988</v>
      </c>
    </row>
    <row r="826" spans="26:26" x14ac:dyDescent="0.2">
      <c r="Z826" s="9" t="s">
        <v>989</v>
      </c>
    </row>
    <row r="827" spans="26:26" x14ac:dyDescent="0.2">
      <c r="Z827" s="9" t="s">
        <v>990</v>
      </c>
    </row>
    <row r="828" spans="26:26" x14ac:dyDescent="0.2">
      <c r="Z828" s="9" t="s">
        <v>991</v>
      </c>
    </row>
    <row r="829" spans="26:26" x14ac:dyDescent="0.2">
      <c r="Z829" s="9" t="s">
        <v>992</v>
      </c>
    </row>
    <row r="830" spans="26:26" x14ac:dyDescent="0.2">
      <c r="Z830" s="9" t="s">
        <v>993</v>
      </c>
    </row>
    <row r="831" spans="26:26" x14ac:dyDescent="0.2">
      <c r="Z831" s="9" t="s">
        <v>994</v>
      </c>
    </row>
    <row r="832" spans="26:26" x14ac:dyDescent="0.2">
      <c r="Z832" s="9" t="s">
        <v>995</v>
      </c>
    </row>
    <row r="833" spans="26:26" x14ac:dyDescent="0.2">
      <c r="Z833" s="9" t="s">
        <v>996</v>
      </c>
    </row>
    <row r="834" spans="26:26" x14ac:dyDescent="0.2">
      <c r="Z834" s="9" t="s">
        <v>997</v>
      </c>
    </row>
    <row r="835" spans="26:26" x14ac:dyDescent="0.2">
      <c r="Z835" s="9" t="s">
        <v>998</v>
      </c>
    </row>
    <row r="836" spans="26:26" x14ac:dyDescent="0.2">
      <c r="Z836" s="9" t="s">
        <v>999</v>
      </c>
    </row>
    <row r="837" spans="26:26" x14ac:dyDescent="0.2">
      <c r="Z837" s="9" t="s">
        <v>1000</v>
      </c>
    </row>
    <row r="838" spans="26:26" x14ac:dyDescent="0.2">
      <c r="Z838" s="9" t="s">
        <v>1001</v>
      </c>
    </row>
    <row r="839" spans="26:26" x14ac:dyDescent="0.2">
      <c r="Z839" s="9" t="s">
        <v>1002</v>
      </c>
    </row>
    <row r="840" spans="26:26" x14ac:dyDescent="0.2">
      <c r="Z840" s="9" t="s">
        <v>268</v>
      </c>
    </row>
    <row r="841" spans="26:26" x14ac:dyDescent="0.2">
      <c r="Z841" s="9" t="s">
        <v>1003</v>
      </c>
    </row>
    <row r="842" spans="26:26" x14ac:dyDescent="0.2">
      <c r="Z842" s="9" t="s">
        <v>1004</v>
      </c>
    </row>
    <row r="843" spans="26:26" x14ac:dyDescent="0.2">
      <c r="Z843" s="9" t="s">
        <v>1005</v>
      </c>
    </row>
    <row r="844" spans="26:26" x14ac:dyDescent="0.2">
      <c r="Z844" s="9" t="s">
        <v>1006</v>
      </c>
    </row>
    <row r="845" spans="26:26" x14ac:dyDescent="0.2">
      <c r="Z845" s="9" t="s">
        <v>1007</v>
      </c>
    </row>
    <row r="846" spans="26:26" x14ac:dyDescent="0.2">
      <c r="Z846" s="9" t="s">
        <v>1008</v>
      </c>
    </row>
    <row r="847" spans="26:26" x14ac:dyDescent="0.2">
      <c r="Z847" s="9" t="s">
        <v>1009</v>
      </c>
    </row>
    <row r="848" spans="26:26" x14ac:dyDescent="0.2">
      <c r="Z848" s="9" t="s">
        <v>1010</v>
      </c>
    </row>
    <row r="849" spans="26:26" x14ac:dyDescent="0.2">
      <c r="Z849" s="9" t="s">
        <v>269</v>
      </c>
    </row>
    <row r="850" spans="26:26" x14ac:dyDescent="0.2">
      <c r="Z850" s="9" t="s">
        <v>1011</v>
      </c>
    </row>
    <row r="851" spans="26:26" x14ac:dyDescent="0.2">
      <c r="Z851" s="9" t="s">
        <v>1012</v>
      </c>
    </row>
    <row r="852" spans="26:26" x14ac:dyDescent="0.2">
      <c r="Z852" s="9" t="s">
        <v>270</v>
      </c>
    </row>
    <row r="853" spans="26:26" x14ac:dyDescent="0.2">
      <c r="Z853" s="9" t="s">
        <v>1013</v>
      </c>
    </row>
    <row r="854" spans="26:26" x14ac:dyDescent="0.2">
      <c r="Z854" s="9" t="s">
        <v>1014</v>
      </c>
    </row>
    <row r="855" spans="26:26" x14ac:dyDescent="0.2">
      <c r="Z855" s="9" t="s">
        <v>1015</v>
      </c>
    </row>
    <row r="856" spans="26:26" x14ac:dyDescent="0.2">
      <c r="Z856" s="9" t="s">
        <v>1016</v>
      </c>
    </row>
    <row r="857" spans="26:26" x14ac:dyDescent="0.2">
      <c r="Z857" s="9" t="s">
        <v>1017</v>
      </c>
    </row>
    <row r="858" spans="26:26" x14ac:dyDescent="0.2">
      <c r="Z858" s="9" t="s">
        <v>1018</v>
      </c>
    </row>
    <row r="859" spans="26:26" x14ac:dyDescent="0.2">
      <c r="Z859" s="9" t="s">
        <v>1019</v>
      </c>
    </row>
    <row r="860" spans="26:26" x14ac:dyDescent="0.2">
      <c r="Z860" s="9" t="s">
        <v>1020</v>
      </c>
    </row>
    <row r="861" spans="26:26" x14ac:dyDescent="0.2">
      <c r="Z861" s="9" t="s">
        <v>1021</v>
      </c>
    </row>
    <row r="862" spans="26:26" x14ac:dyDescent="0.2">
      <c r="Z862" s="9" t="s">
        <v>1022</v>
      </c>
    </row>
    <row r="863" spans="26:26" x14ac:dyDescent="0.2">
      <c r="Z863" s="9" t="s">
        <v>274</v>
      </c>
    </row>
    <row r="864" spans="26:26" x14ac:dyDescent="0.2">
      <c r="Z864" s="9" t="s">
        <v>1023</v>
      </c>
    </row>
    <row r="865" spans="26:26" x14ac:dyDescent="0.2">
      <c r="Z865" s="9" t="s">
        <v>1024</v>
      </c>
    </row>
    <row r="866" spans="26:26" x14ac:dyDescent="0.2">
      <c r="Z866" s="9" t="s">
        <v>1025</v>
      </c>
    </row>
    <row r="867" spans="26:26" x14ac:dyDescent="0.2">
      <c r="Z867" s="9" t="s">
        <v>1026</v>
      </c>
    </row>
    <row r="868" spans="26:26" x14ac:dyDescent="0.2">
      <c r="Z868" s="9" t="s">
        <v>1027</v>
      </c>
    </row>
    <row r="869" spans="26:26" x14ac:dyDescent="0.2">
      <c r="Z869" s="9" t="s">
        <v>1028</v>
      </c>
    </row>
    <row r="870" spans="26:26" x14ac:dyDescent="0.2">
      <c r="Z870" s="9" t="s">
        <v>278</v>
      </c>
    </row>
    <row r="871" spans="26:26" x14ac:dyDescent="0.2">
      <c r="Z871" s="9" t="s">
        <v>1029</v>
      </c>
    </row>
    <row r="872" spans="26:26" x14ac:dyDescent="0.2">
      <c r="Z872" s="9" t="s">
        <v>1030</v>
      </c>
    </row>
    <row r="873" spans="26:26" x14ac:dyDescent="0.2">
      <c r="Z873" s="9" t="s">
        <v>1031</v>
      </c>
    </row>
    <row r="874" spans="26:26" x14ac:dyDescent="0.2">
      <c r="Z874" s="9" t="s">
        <v>1032</v>
      </c>
    </row>
    <row r="875" spans="26:26" x14ac:dyDescent="0.2">
      <c r="Z875" s="9" t="s">
        <v>1033</v>
      </c>
    </row>
    <row r="876" spans="26:26" x14ac:dyDescent="0.2">
      <c r="Z876" s="9" t="s">
        <v>1034</v>
      </c>
    </row>
    <row r="877" spans="26:26" x14ac:dyDescent="0.2">
      <c r="Z877" s="9" t="s">
        <v>1035</v>
      </c>
    </row>
    <row r="878" spans="26:26" x14ac:dyDescent="0.2">
      <c r="Z878" s="9" t="s">
        <v>1036</v>
      </c>
    </row>
    <row r="879" spans="26:26" x14ac:dyDescent="0.2">
      <c r="Z879" s="9" t="s">
        <v>1037</v>
      </c>
    </row>
    <row r="880" spans="26:26" x14ac:dyDescent="0.2">
      <c r="Z880" s="9" t="s">
        <v>1038</v>
      </c>
    </row>
    <row r="881" spans="26:26" x14ac:dyDescent="0.2">
      <c r="Z881" s="9" t="s">
        <v>1039</v>
      </c>
    </row>
    <row r="882" spans="26:26" x14ac:dyDescent="0.2">
      <c r="Z882" s="9" t="s">
        <v>1040</v>
      </c>
    </row>
    <row r="883" spans="26:26" x14ac:dyDescent="0.2">
      <c r="Z883" s="9" t="s">
        <v>1041</v>
      </c>
    </row>
    <row r="884" spans="26:26" x14ac:dyDescent="0.2">
      <c r="Z884" s="9" t="s">
        <v>389</v>
      </c>
    </row>
    <row r="885" spans="26:26" x14ac:dyDescent="0.2">
      <c r="Z885" s="9" t="s">
        <v>1042</v>
      </c>
    </row>
    <row r="886" spans="26:26" x14ac:dyDescent="0.2">
      <c r="Z886" s="9" t="s">
        <v>1043</v>
      </c>
    </row>
    <row r="887" spans="26:26" x14ac:dyDescent="0.2">
      <c r="Z887" s="9" t="s">
        <v>1044</v>
      </c>
    </row>
    <row r="888" spans="26:26" x14ac:dyDescent="0.2">
      <c r="Z888" s="9" t="s">
        <v>1045</v>
      </c>
    </row>
    <row r="889" spans="26:26" x14ac:dyDescent="0.2">
      <c r="Z889" s="9" t="s">
        <v>1046</v>
      </c>
    </row>
    <row r="890" spans="26:26" x14ac:dyDescent="0.2">
      <c r="Z890" s="9" t="s">
        <v>1047</v>
      </c>
    </row>
    <row r="891" spans="26:26" x14ac:dyDescent="0.2">
      <c r="Z891" s="9" t="s">
        <v>1048</v>
      </c>
    </row>
    <row r="892" spans="26:26" x14ac:dyDescent="0.2">
      <c r="Z892" s="9" t="s">
        <v>1049</v>
      </c>
    </row>
    <row r="893" spans="26:26" x14ac:dyDescent="0.2">
      <c r="Z893" s="9" t="s">
        <v>1050</v>
      </c>
    </row>
    <row r="894" spans="26:26" x14ac:dyDescent="0.2">
      <c r="Z894" s="9" t="s">
        <v>1051</v>
      </c>
    </row>
    <row r="895" spans="26:26" x14ac:dyDescent="0.2">
      <c r="Z895" s="9" t="s">
        <v>1052</v>
      </c>
    </row>
    <row r="896" spans="26:26" x14ac:dyDescent="0.2">
      <c r="Z896" s="9" t="s">
        <v>1053</v>
      </c>
    </row>
    <row r="897" spans="26:26" x14ac:dyDescent="0.2">
      <c r="Z897" s="9" t="s">
        <v>1054</v>
      </c>
    </row>
    <row r="898" spans="26:26" x14ac:dyDescent="0.2">
      <c r="Z898" s="9" t="s">
        <v>1055</v>
      </c>
    </row>
    <row r="899" spans="26:26" x14ac:dyDescent="0.2">
      <c r="Z899" s="9" t="s">
        <v>1056</v>
      </c>
    </row>
    <row r="900" spans="26:26" x14ac:dyDescent="0.2">
      <c r="Z900" s="9" t="s">
        <v>1057</v>
      </c>
    </row>
    <row r="901" spans="26:26" x14ac:dyDescent="0.2">
      <c r="Z901" s="9" t="s">
        <v>1058</v>
      </c>
    </row>
    <row r="902" spans="26:26" x14ac:dyDescent="0.2">
      <c r="Z902" s="9" t="s">
        <v>1059</v>
      </c>
    </row>
    <row r="903" spans="26:26" x14ac:dyDescent="0.2">
      <c r="Z903" s="9" t="s">
        <v>1060</v>
      </c>
    </row>
    <row r="904" spans="26:26" x14ac:dyDescent="0.2">
      <c r="Z904" s="9" t="s">
        <v>835</v>
      </c>
    </row>
    <row r="905" spans="26:26" x14ac:dyDescent="0.2">
      <c r="Z905" s="9" t="s">
        <v>1061</v>
      </c>
    </row>
    <row r="906" spans="26:26" x14ac:dyDescent="0.2">
      <c r="Z906" s="9" t="s">
        <v>1062</v>
      </c>
    </row>
    <row r="907" spans="26:26" x14ac:dyDescent="0.2">
      <c r="Z907" s="9" t="s">
        <v>1063</v>
      </c>
    </row>
    <row r="908" spans="26:26" x14ac:dyDescent="0.2">
      <c r="Z908" s="9" t="s">
        <v>1064</v>
      </c>
    </row>
    <row r="909" spans="26:26" x14ac:dyDescent="0.2">
      <c r="Z909" s="9" t="s">
        <v>415</v>
      </c>
    </row>
    <row r="910" spans="26:26" x14ac:dyDescent="0.2">
      <c r="Z910" s="9" t="s">
        <v>1065</v>
      </c>
    </row>
    <row r="911" spans="26:26" x14ac:dyDescent="0.2">
      <c r="Z911" s="9" t="s">
        <v>1066</v>
      </c>
    </row>
    <row r="912" spans="26:26" x14ac:dyDescent="0.2">
      <c r="Z912" s="9" t="s">
        <v>1067</v>
      </c>
    </row>
    <row r="913" spans="24:26" x14ac:dyDescent="0.2">
      <c r="Z913" s="9" t="s">
        <v>1068</v>
      </c>
    </row>
    <row r="914" spans="24:26" x14ac:dyDescent="0.2">
      <c r="Z914" s="9" t="s">
        <v>1069</v>
      </c>
    </row>
    <row r="915" spans="24:26" x14ac:dyDescent="0.2">
      <c r="Z915" s="9" t="s">
        <v>1070</v>
      </c>
    </row>
    <row r="916" spans="24:26" x14ac:dyDescent="0.2">
      <c r="Z916" s="9" t="s">
        <v>1071</v>
      </c>
    </row>
    <row r="917" spans="24:26" x14ac:dyDescent="0.2">
      <c r="Z917" s="9" t="s">
        <v>1072</v>
      </c>
    </row>
    <row r="918" spans="24:26" x14ac:dyDescent="0.2">
      <c r="Z918" s="9" t="s">
        <v>1073</v>
      </c>
    </row>
    <row r="920" spans="24:26" x14ac:dyDescent="0.2">
      <c r="X920" s="9" t="s">
        <v>274</v>
      </c>
      <c r="Z920" s="9" t="s">
        <v>1074</v>
      </c>
    </row>
    <row r="921" spans="24:26" x14ac:dyDescent="0.2">
      <c r="Z921" s="9" t="s">
        <v>1075</v>
      </c>
    </row>
    <row r="922" spans="24:26" x14ac:dyDescent="0.2">
      <c r="Z922" s="9" t="s">
        <v>1076</v>
      </c>
    </row>
    <row r="923" spans="24:26" x14ac:dyDescent="0.2">
      <c r="Z923" s="9" t="s">
        <v>1077</v>
      </c>
    </row>
    <row r="924" spans="24:26" x14ac:dyDescent="0.2">
      <c r="Z924" s="9" t="s">
        <v>1078</v>
      </c>
    </row>
    <row r="925" spans="24:26" x14ac:dyDescent="0.2">
      <c r="Z925" s="9" t="s">
        <v>759</v>
      </c>
    </row>
    <row r="926" spans="24:26" x14ac:dyDescent="0.2">
      <c r="Z926" s="9" t="s">
        <v>1079</v>
      </c>
    </row>
    <row r="927" spans="24:26" x14ac:dyDescent="0.2">
      <c r="Z927" s="9" t="s">
        <v>670</v>
      </c>
    </row>
    <row r="928" spans="24:26" x14ac:dyDescent="0.2">
      <c r="Z928" s="9" t="s">
        <v>1080</v>
      </c>
    </row>
    <row r="929" spans="26:26" x14ac:dyDescent="0.2">
      <c r="Z929" s="9" t="s">
        <v>1081</v>
      </c>
    </row>
    <row r="930" spans="26:26" x14ac:dyDescent="0.2">
      <c r="Z930" s="9" t="s">
        <v>1082</v>
      </c>
    </row>
    <row r="931" spans="26:26" x14ac:dyDescent="0.2">
      <c r="Z931" s="9" t="s">
        <v>1083</v>
      </c>
    </row>
    <row r="932" spans="26:26" x14ac:dyDescent="0.2">
      <c r="Z932" s="9" t="s">
        <v>1084</v>
      </c>
    </row>
    <row r="933" spans="26:26" x14ac:dyDescent="0.2">
      <c r="Z933" s="9" t="s">
        <v>1085</v>
      </c>
    </row>
    <row r="934" spans="26:26" x14ac:dyDescent="0.2">
      <c r="Z934" s="9" t="s">
        <v>1086</v>
      </c>
    </row>
    <row r="935" spans="26:26" x14ac:dyDescent="0.2">
      <c r="Z935" s="9" t="s">
        <v>1087</v>
      </c>
    </row>
    <row r="936" spans="26:26" x14ac:dyDescent="0.2">
      <c r="Z936" s="9" t="s">
        <v>1088</v>
      </c>
    </row>
    <row r="937" spans="26:26" x14ac:dyDescent="0.2">
      <c r="Z937" s="9" t="s">
        <v>1089</v>
      </c>
    </row>
    <row r="938" spans="26:26" x14ac:dyDescent="0.2">
      <c r="Z938" s="9" t="s">
        <v>1090</v>
      </c>
    </row>
    <row r="939" spans="26:26" x14ac:dyDescent="0.2">
      <c r="Z939" s="9" t="s">
        <v>1091</v>
      </c>
    </row>
    <row r="940" spans="26:26" x14ac:dyDescent="0.2">
      <c r="Z940" s="9" t="s">
        <v>1092</v>
      </c>
    </row>
    <row r="941" spans="26:26" x14ac:dyDescent="0.2">
      <c r="Z941" s="9" t="s">
        <v>1093</v>
      </c>
    </row>
    <row r="942" spans="26:26" x14ac:dyDescent="0.2">
      <c r="Z942" s="9" t="s">
        <v>1094</v>
      </c>
    </row>
    <row r="943" spans="26:26" x14ac:dyDescent="0.2">
      <c r="Z943" s="9" t="s">
        <v>1095</v>
      </c>
    </row>
    <row r="944" spans="26:26" x14ac:dyDescent="0.2">
      <c r="Z944" s="9" t="s">
        <v>1096</v>
      </c>
    </row>
    <row r="945" spans="24:26" x14ac:dyDescent="0.2">
      <c r="Z945" s="9" t="s">
        <v>1097</v>
      </c>
    </row>
    <row r="946" spans="24:26" x14ac:dyDescent="0.2">
      <c r="Z946" s="9" t="s">
        <v>1098</v>
      </c>
    </row>
    <row r="947" spans="24:26" x14ac:dyDescent="0.2">
      <c r="Z947" s="9" t="s">
        <v>1099</v>
      </c>
    </row>
    <row r="948" spans="24:26" x14ac:dyDescent="0.2">
      <c r="Z948" s="9" t="s">
        <v>1100</v>
      </c>
    </row>
    <row r="949" spans="24:26" x14ac:dyDescent="0.2">
      <c r="Z949" s="9" t="s">
        <v>1101</v>
      </c>
    </row>
    <row r="950" spans="24:26" x14ac:dyDescent="0.2">
      <c r="Z950" s="9" t="s">
        <v>1102</v>
      </c>
    </row>
    <row r="951" spans="24:26" x14ac:dyDescent="0.2">
      <c r="Z951" s="9" t="s">
        <v>1103</v>
      </c>
    </row>
    <row r="952" spans="24:26" x14ac:dyDescent="0.2">
      <c r="Z952" s="9" t="s">
        <v>1104</v>
      </c>
    </row>
    <row r="954" spans="24:26" x14ac:dyDescent="0.2">
      <c r="X954" s="9" t="s">
        <v>2546</v>
      </c>
      <c r="Z954" s="9" t="s">
        <v>1105</v>
      </c>
    </row>
    <row r="955" spans="24:26" x14ac:dyDescent="0.2">
      <c r="Z955" s="9" t="s">
        <v>1106</v>
      </c>
    </row>
    <row r="956" spans="24:26" x14ac:dyDescent="0.2">
      <c r="Z956" s="9" t="s">
        <v>1107</v>
      </c>
    </row>
    <row r="957" spans="24:26" x14ac:dyDescent="0.2">
      <c r="Z957" s="9" t="s">
        <v>1108</v>
      </c>
    </row>
    <row r="958" spans="24:26" x14ac:dyDescent="0.2">
      <c r="Z958" s="9" t="s">
        <v>1109</v>
      </c>
    </row>
    <row r="959" spans="24:26" x14ac:dyDescent="0.2">
      <c r="Z959" s="9" t="s">
        <v>1110</v>
      </c>
    </row>
    <row r="960" spans="24:26" x14ac:dyDescent="0.2">
      <c r="Z960" s="9" t="s">
        <v>1111</v>
      </c>
    </row>
    <row r="961" spans="24:26" x14ac:dyDescent="0.2">
      <c r="Z961" s="9" t="s">
        <v>1112</v>
      </c>
    </row>
    <row r="962" spans="24:26" x14ac:dyDescent="0.2">
      <c r="Z962" s="9" t="s">
        <v>1113</v>
      </c>
    </row>
    <row r="963" spans="24:26" x14ac:dyDescent="0.2">
      <c r="Z963" s="9" t="s">
        <v>1114</v>
      </c>
    </row>
    <row r="964" spans="24:26" x14ac:dyDescent="0.2">
      <c r="Z964" s="9" t="s">
        <v>1115</v>
      </c>
    </row>
    <row r="965" spans="24:26" x14ac:dyDescent="0.2">
      <c r="Z965" s="9" t="s">
        <v>1116</v>
      </c>
    </row>
    <row r="966" spans="24:26" x14ac:dyDescent="0.2">
      <c r="Z966" s="9" t="s">
        <v>1117</v>
      </c>
    </row>
    <row r="967" spans="24:26" x14ac:dyDescent="0.2">
      <c r="Z967" s="9" t="s">
        <v>1118</v>
      </c>
    </row>
    <row r="968" spans="24:26" x14ac:dyDescent="0.2">
      <c r="Z968" s="9" t="s">
        <v>809</v>
      </c>
    </row>
    <row r="969" spans="24:26" x14ac:dyDescent="0.2">
      <c r="Z969" s="9" t="s">
        <v>1119</v>
      </c>
    </row>
    <row r="970" spans="24:26" x14ac:dyDescent="0.2">
      <c r="Z970" s="9" t="s">
        <v>1120</v>
      </c>
    </row>
    <row r="971" spans="24:26" x14ac:dyDescent="0.2">
      <c r="Z971" s="9" t="s">
        <v>1121</v>
      </c>
    </row>
    <row r="972" spans="24:26" x14ac:dyDescent="0.2">
      <c r="Z972" s="9" t="s">
        <v>835</v>
      </c>
    </row>
    <row r="973" spans="24:26" x14ac:dyDescent="0.2">
      <c r="Z973" s="9" t="s">
        <v>1122</v>
      </c>
    </row>
    <row r="975" spans="24:26" x14ac:dyDescent="0.2">
      <c r="X975" s="9" t="s">
        <v>1123</v>
      </c>
      <c r="Z975" s="9" t="s">
        <v>256</v>
      </c>
    </row>
    <row r="976" spans="24:26" x14ac:dyDescent="0.2">
      <c r="Z976" s="9" t="s">
        <v>1124</v>
      </c>
    </row>
    <row r="977" spans="26:26" x14ac:dyDescent="0.2">
      <c r="Z977" s="9" t="s">
        <v>258</v>
      </c>
    </row>
    <row r="978" spans="26:26" x14ac:dyDescent="0.2">
      <c r="Z978" s="9" t="s">
        <v>1125</v>
      </c>
    </row>
    <row r="979" spans="26:26" x14ac:dyDescent="0.2">
      <c r="Z979" s="9" t="s">
        <v>1126</v>
      </c>
    </row>
    <row r="980" spans="26:26" x14ac:dyDescent="0.2">
      <c r="Z980" s="9" t="s">
        <v>1127</v>
      </c>
    </row>
    <row r="981" spans="26:26" x14ac:dyDescent="0.2">
      <c r="Z981" s="9" t="s">
        <v>1128</v>
      </c>
    </row>
    <row r="982" spans="26:26" x14ac:dyDescent="0.2">
      <c r="Z982" s="9" t="s">
        <v>1129</v>
      </c>
    </row>
    <row r="983" spans="26:26" x14ac:dyDescent="0.2">
      <c r="Z983" s="9" t="s">
        <v>249</v>
      </c>
    </row>
    <row r="984" spans="26:26" x14ac:dyDescent="0.2">
      <c r="Z984" s="9" t="s">
        <v>1130</v>
      </c>
    </row>
    <row r="985" spans="26:26" x14ac:dyDescent="0.2">
      <c r="Z985" s="9" t="s">
        <v>1131</v>
      </c>
    </row>
    <row r="986" spans="26:26" x14ac:dyDescent="0.2">
      <c r="Z986" s="9" t="s">
        <v>1132</v>
      </c>
    </row>
    <row r="987" spans="26:26" x14ac:dyDescent="0.2">
      <c r="Z987" s="9" t="s">
        <v>1133</v>
      </c>
    </row>
    <row r="988" spans="26:26" x14ac:dyDescent="0.2">
      <c r="Z988" s="9" t="s">
        <v>1134</v>
      </c>
    </row>
    <row r="989" spans="26:26" x14ac:dyDescent="0.2">
      <c r="Z989" s="9" t="s">
        <v>1135</v>
      </c>
    </row>
    <row r="990" spans="26:26" x14ac:dyDescent="0.2">
      <c r="Z990" s="9" t="s">
        <v>440</v>
      </c>
    </row>
    <row r="991" spans="26:26" x14ac:dyDescent="0.2">
      <c r="Z991" s="9" t="s">
        <v>1136</v>
      </c>
    </row>
    <row r="992" spans="26:26" x14ac:dyDescent="0.2">
      <c r="Z992" s="9" t="s">
        <v>1137</v>
      </c>
    </row>
    <row r="993" spans="26:26" x14ac:dyDescent="0.2">
      <c r="Z993" s="9" t="s">
        <v>1138</v>
      </c>
    </row>
    <row r="994" spans="26:26" x14ac:dyDescent="0.2">
      <c r="Z994" s="9" t="s">
        <v>1139</v>
      </c>
    </row>
    <row r="995" spans="26:26" x14ac:dyDescent="0.2">
      <c r="Z995" s="9" t="s">
        <v>1140</v>
      </c>
    </row>
    <row r="996" spans="26:26" x14ac:dyDescent="0.2">
      <c r="Z996" s="9" t="s">
        <v>1141</v>
      </c>
    </row>
    <row r="997" spans="26:26" x14ac:dyDescent="0.2">
      <c r="Z997" s="9" t="s">
        <v>1142</v>
      </c>
    </row>
    <row r="998" spans="26:26" x14ac:dyDescent="0.2">
      <c r="Z998" s="9" t="s">
        <v>444</v>
      </c>
    </row>
    <row r="999" spans="26:26" x14ac:dyDescent="0.2">
      <c r="Z999" s="9" t="s">
        <v>268</v>
      </c>
    </row>
    <row r="1000" spans="26:26" x14ac:dyDescent="0.2">
      <c r="Z1000" s="9" t="s">
        <v>1143</v>
      </c>
    </row>
    <row r="1001" spans="26:26" x14ac:dyDescent="0.2">
      <c r="Z1001" s="9" t="s">
        <v>1144</v>
      </c>
    </row>
    <row r="1002" spans="26:26" x14ac:dyDescent="0.2">
      <c r="Z1002" s="9" t="s">
        <v>1145</v>
      </c>
    </row>
    <row r="1003" spans="26:26" x14ac:dyDescent="0.2">
      <c r="Z1003" s="9" t="s">
        <v>270</v>
      </c>
    </row>
    <row r="1004" spans="26:26" x14ac:dyDescent="0.2">
      <c r="Z1004" s="9" t="s">
        <v>1146</v>
      </c>
    </row>
    <row r="1005" spans="26:26" x14ac:dyDescent="0.2">
      <c r="Z1005" s="9" t="s">
        <v>1147</v>
      </c>
    </row>
    <row r="1006" spans="26:26" x14ac:dyDescent="0.2">
      <c r="Z1006" s="9" t="s">
        <v>1148</v>
      </c>
    </row>
    <row r="1007" spans="26:26" x14ac:dyDescent="0.2">
      <c r="Z1007" s="9" t="s">
        <v>1149</v>
      </c>
    </row>
    <row r="1008" spans="26:26" x14ac:dyDescent="0.2">
      <c r="Z1008" s="9" t="s">
        <v>1150</v>
      </c>
    </row>
    <row r="1009" spans="26:26" x14ac:dyDescent="0.2">
      <c r="Z1009" s="9" t="s">
        <v>1151</v>
      </c>
    </row>
    <row r="1010" spans="26:26" x14ac:dyDescent="0.2">
      <c r="Z1010" s="9" t="s">
        <v>905</v>
      </c>
    </row>
    <row r="1011" spans="26:26" x14ac:dyDescent="0.2">
      <c r="Z1011" s="9" t="s">
        <v>1152</v>
      </c>
    </row>
    <row r="1012" spans="26:26" x14ac:dyDescent="0.2">
      <c r="Z1012" s="9" t="s">
        <v>1153</v>
      </c>
    </row>
    <row r="1013" spans="26:26" x14ac:dyDescent="0.2">
      <c r="Z1013" s="9" t="s">
        <v>1154</v>
      </c>
    </row>
    <row r="1014" spans="26:26" x14ac:dyDescent="0.2">
      <c r="Z1014" s="9" t="s">
        <v>1155</v>
      </c>
    </row>
    <row r="1015" spans="26:26" x14ac:dyDescent="0.2">
      <c r="Z1015" s="9" t="s">
        <v>1156</v>
      </c>
    </row>
    <row r="1016" spans="26:26" x14ac:dyDescent="0.2">
      <c r="Z1016" s="9" t="s">
        <v>1157</v>
      </c>
    </row>
    <row r="1017" spans="26:26" x14ac:dyDescent="0.2">
      <c r="Z1017" s="9" t="s">
        <v>1158</v>
      </c>
    </row>
    <row r="1018" spans="26:26" x14ac:dyDescent="0.2">
      <c r="Z1018" s="9" t="s">
        <v>1159</v>
      </c>
    </row>
    <row r="1019" spans="26:26" x14ac:dyDescent="0.2">
      <c r="Z1019" s="9" t="s">
        <v>1160</v>
      </c>
    </row>
    <row r="1020" spans="26:26" x14ac:dyDescent="0.2">
      <c r="Z1020" s="9" t="s">
        <v>1161</v>
      </c>
    </row>
    <row r="1021" spans="26:26" x14ac:dyDescent="0.2">
      <c r="Z1021" s="9" t="s">
        <v>1162</v>
      </c>
    </row>
    <row r="1022" spans="26:26" x14ac:dyDescent="0.2">
      <c r="Z1022" s="9" t="s">
        <v>559</v>
      </c>
    </row>
    <row r="1023" spans="26:26" x14ac:dyDescent="0.2">
      <c r="Z1023" s="9" t="s">
        <v>1163</v>
      </c>
    </row>
    <row r="1024" spans="26:26" x14ac:dyDescent="0.2">
      <c r="Z1024" s="9" t="s">
        <v>1164</v>
      </c>
    </row>
    <row r="1025" spans="24:26" x14ac:dyDescent="0.2">
      <c r="Z1025" s="9" t="s">
        <v>1165</v>
      </c>
    </row>
    <row r="1027" spans="24:26" x14ac:dyDescent="0.2">
      <c r="X1027" s="9" t="s">
        <v>1166</v>
      </c>
      <c r="Z1027" s="9" t="s">
        <v>1167</v>
      </c>
    </row>
    <row r="1028" spans="24:26" x14ac:dyDescent="0.2">
      <c r="Z1028" s="9" t="s">
        <v>1168</v>
      </c>
    </row>
    <row r="1029" spans="24:26" x14ac:dyDescent="0.2">
      <c r="Z1029" s="9" t="s">
        <v>1169</v>
      </c>
    </row>
    <row r="1030" spans="24:26" x14ac:dyDescent="0.2">
      <c r="Z1030" s="9" t="s">
        <v>1170</v>
      </c>
    </row>
    <row r="1031" spans="24:26" x14ac:dyDescent="0.2">
      <c r="Z1031" s="9" t="s">
        <v>1171</v>
      </c>
    </row>
    <row r="1032" spans="24:26" x14ac:dyDescent="0.2">
      <c r="Z1032" s="9" t="s">
        <v>1172</v>
      </c>
    </row>
    <row r="1033" spans="24:26" x14ac:dyDescent="0.2">
      <c r="Z1033" s="9" t="s">
        <v>1173</v>
      </c>
    </row>
    <row r="1034" spans="24:26" x14ac:dyDescent="0.2">
      <c r="Z1034" s="9" t="s">
        <v>1174</v>
      </c>
    </row>
    <row r="1035" spans="24:26" x14ac:dyDescent="0.2">
      <c r="Z1035" s="9" t="s">
        <v>1175</v>
      </c>
    </row>
    <row r="1036" spans="24:26" x14ac:dyDescent="0.2">
      <c r="Z1036" s="9" t="s">
        <v>1176</v>
      </c>
    </row>
    <row r="1037" spans="24:26" x14ac:dyDescent="0.2">
      <c r="Z1037" s="9" t="s">
        <v>1177</v>
      </c>
    </row>
    <row r="1038" spans="24:26" x14ac:dyDescent="0.2">
      <c r="Z1038" s="9" t="s">
        <v>1178</v>
      </c>
    </row>
    <row r="1039" spans="24:26" x14ac:dyDescent="0.2">
      <c r="Z1039" s="9" t="s">
        <v>1179</v>
      </c>
    </row>
    <row r="1040" spans="24:26" x14ac:dyDescent="0.2">
      <c r="Z1040" s="9" t="s">
        <v>1180</v>
      </c>
    </row>
    <row r="1041" spans="26:26" x14ac:dyDescent="0.2">
      <c r="Z1041" s="9" t="s">
        <v>1181</v>
      </c>
    </row>
    <row r="1042" spans="26:26" x14ac:dyDescent="0.2">
      <c r="Z1042" s="9" t="s">
        <v>1182</v>
      </c>
    </row>
    <row r="1043" spans="26:26" x14ac:dyDescent="0.2">
      <c r="Z1043" s="9" t="s">
        <v>1183</v>
      </c>
    </row>
    <row r="1044" spans="26:26" x14ac:dyDescent="0.2">
      <c r="Z1044" s="9" t="s">
        <v>1184</v>
      </c>
    </row>
    <row r="1045" spans="26:26" x14ac:dyDescent="0.2">
      <c r="Z1045" s="9" t="s">
        <v>1185</v>
      </c>
    </row>
    <row r="1046" spans="26:26" x14ac:dyDescent="0.2">
      <c r="Z1046" s="9" t="s">
        <v>1186</v>
      </c>
    </row>
    <row r="1047" spans="26:26" x14ac:dyDescent="0.2">
      <c r="Z1047" s="9" t="s">
        <v>1187</v>
      </c>
    </row>
    <row r="1048" spans="26:26" x14ac:dyDescent="0.2">
      <c r="Z1048" s="9" t="s">
        <v>1188</v>
      </c>
    </row>
    <row r="1049" spans="26:26" x14ac:dyDescent="0.2">
      <c r="Z1049" s="9" t="s">
        <v>1189</v>
      </c>
    </row>
    <row r="1050" spans="26:26" x14ac:dyDescent="0.2">
      <c r="Z1050" s="9" t="s">
        <v>1190</v>
      </c>
    </row>
    <row r="1051" spans="26:26" x14ac:dyDescent="0.2">
      <c r="Z1051" s="9" t="s">
        <v>1191</v>
      </c>
    </row>
    <row r="1052" spans="26:26" x14ac:dyDescent="0.2">
      <c r="Z1052" s="9" t="s">
        <v>1192</v>
      </c>
    </row>
    <row r="1053" spans="26:26" x14ac:dyDescent="0.2">
      <c r="Z1053" s="9" t="s">
        <v>1193</v>
      </c>
    </row>
    <row r="1054" spans="26:26" x14ac:dyDescent="0.2">
      <c r="Z1054" s="9" t="s">
        <v>1194</v>
      </c>
    </row>
    <row r="1055" spans="26:26" x14ac:dyDescent="0.2">
      <c r="Z1055" s="9" t="s">
        <v>1195</v>
      </c>
    </row>
    <row r="1056" spans="26:26" x14ac:dyDescent="0.2">
      <c r="Z1056" s="9" t="s">
        <v>1196</v>
      </c>
    </row>
    <row r="1057" spans="26:26" x14ac:dyDescent="0.2">
      <c r="Z1057" s="9" t="s">
        <v>1197</v>
      </c>
    </row>
    <row r="1058" spans="26:26" x14ac:dyDescent="0.2">
      <c r="Z1058" s="9" t="s">
        <v>1198</v>
      </c>
    </row>
    <row r="1059" spans="26:26" x14ac:dyDescent="0.2">
      <c r="Z1059" s="9" t="s">
        <v>1199</v>
      </c>
    </row>
    <row r="1060" spans="26:26" x14ac:dyDescent="0.2">
      <c r="Z1060" s="9" t="s">
        <v>1200</v>
      </c>
    </row>
    <row r="1061" spans="26:26" x14ac:dyDescent="0.2">
      <c r="Z1061" s="9" t="s">
        <v>1201</v>
      </c>
    </row>
    <row r="1062" spans="26:26" x14ac:dyDescent="0.2">
      <c r="Z1062" s="9" t="s">
        <v>1202</v>
      </c>
    </row>
    <row r="1063" spans="26:26" x14ac:dyDescent="0.2">
      <c r="Z1063" s="9" t="s">
        <v>1203</v>
      </c>
    </row>
    <row r="1064" spans="26:26" x14ac:dyDescent="0.2">
      <c r="Z1064" s="9" t="s">
        <v>1204</v>
      </c>
    </row>
    <row r="1065" spans="26:26" x14ac:dyDescent="0.2">
      <c r="Z1065" s="9" t="s">
        <v>1205</v>
      </c>
    </row>
    <row r="1066" spans="26:26" x14ac:dyDescent="0.2">
      <c r="Z1066" s="9" t="s">
        <v>1206</v>
      </c>
    </row>
    <row r="1067" spans="26:26" x14ac:dyDescent="0.2">
      <c r="Z1067" s="9" t="s">
        <v>1207</v>
      </c>
    </row>
    <row r="1068" spans="26:26" x14ac:dyDescent="0.2">
      <c r="Z1068" s="9" t="s">
        <v>1208</v>
      </c>
    </row>
    <row r="1069" spans="26:26" x14ac:dyDescent="0.2">
      <c r="Z1069" s="9" t="s">
        <v>1209</v>
      </c>
    </row>
    <row r="1070" spans="26:26" x14ac:dyDescent="0.2">
      <c r="Z1070" s="9" t="s">
        <v>1210</v>
      </c>
    </row>
    <row r="1071" spans="26:26" x14ac:dyDescent="0.2">
      <c r="Z1071" s="9" t="s">
        <v>1211</v>
      </c>
    </row>
    <row r="1072" spans="26:26" x14ac:dyDescent="0.2">
      <c r="Z1072" s="9" t="s">
        <v>1212</v>
      </c>
    </row>
    <row r="1073" spans="26:26" x14ac:dyDescent="0.2">
      <c r="Z1073" s="9" t="s">
        <v>1213</v>
      </c>
    </row>
    <row r="1074" spans="26:26" x14ac:dyDescent="0.2">
      <c r="Z1074" s="9" t="s">
        <v>1214</v>
      </c>
    </row>
    <row r="1075" spans="26:26" x14ac:dyDescent="0.2">
      <c r="Z1075" s="9" t="s">
        <v>1215</v>
      </c>
    </row>
    <row r="1076" spans="26:26" x14ac:dyDescent="0.2">
      <c r="Z1076" s="9" t="s">
        <v>1216</v>
      </c>
    </row>
    <row r="1077" spans="26:26" x14ac:dyDescent="0.2">
      <c r="Z1077" s="9" t="s">
        <v>1217</v>
      </c>
    </row>
    <row r="1078" spans="26:26" x14ac:dyDescent="0.2">
      <c r="Z1078" s="9" t="s">
        <v>1218</v>
      </c>
    </row>
    <row r="1079" spans="26:26" x14ac:dyDescent="0.2">
      <c r="Z1079" s="9" t="s">
        <v>1219</v>
      </c>
    </row>
    <row r="1080" spans="26:26" x14ac:dyDescent="0.2">
      <c r="Z1080" s="9" t="s">
        <v>1220</v>
      </c>
    </row>
    <row r="1081" spans="26:26" x14ac:dyDescent="0.2">
      <c r="Z1081" s="9" t="s">
        <v>1221</v>
      </c>
    </row>
    <row r="1082" spans="26:26" x14ac:dyDescent="0.2">
      <c r="Z1082" s="9" t="s">
        <v>1222</v>
      </c>
    </row>
    <row r="1083" spans="26:26" x14ac:dyDescent="0.2">
      <c r="Z1083" s="9" t="s">
        <v>1223</v>
      </c>
    </row>
    <row r="1084" spans="26:26" x14ac:dyDescent="0.2">
      <c r="Z1084" s="9" t="s">
        <v>1224</v>
      </c>
    </row>
    <row r="1085" spans="26:26" x14ac:dyDescent="0.2">
      <c r="Z1085" s="9" t="s">
        <v>1225</v>
      </c>
    </row>
    <row r="1086" spans="26:26" x14ac:dyDescent="0.2">
      <c r="Z1086" s="9" t="s">
        <v>1226</v>
      </c>
    </row>
    <row r="1087" spans="26:26" x14ac:dyDescent="0.2">
      <c r="Z1087" s="9" t="s">
        <v>1227</v>
      </c>
    </row>
    <row r="1088" spans="26:26" x14ac:dyDescent="0.2">
      <c r="Z1088" s="9" t="s">
        <v>1228</v>
      </c>
    </row>
    <row r="1089" spans="26:26" x14ac:dyDescent="0.2">
      <c r="Z1089" s="9" t="s">
        <v>1229</v>
      </c>
    </row>
    <row r="1090" spans="26:26" x14ac:dyDescent="0.2">
      <c r="Z1090" s="9" t="s">
        <v>1230</v>
      </c>
    </row>
    <row r="1091" spans="26:26" x14ac:dyDescent="0.2">
      <c r="Z1091" s="9" t="s">
        <v>1231</v>
      </c>
    </row>
    <row r="1092" spans="26:26" x14ac:dyDescent="0.2">
      <c r="Z1092" s="9" t="s">
        <v>1232</v>
      </c>
    </row>
    <row r="1093" spans="26:26" x14ac:dyDescent="0.2">
      <c r="Z1093" s="9" t="s">
        <v>1233</v>
      </c>
    </row>
    <row r="1094" spans="26:26" x14ac:dyDescent="0.2">
      <c r="Z1094" s="9" t="s">
        <v>1234</v>
      </c>
    </row>
    <row r="1095" spans="26:26" x14ac:dyDescent="0.2">
      <c r="Z1095" s="9" t="s">
        <v>1235</v>
      </c>
    </row>
    <row r="1096" spans="26:26" x14ac:dyDescent="0.2">
      <c r="Z1096" s="9" t="s">
        <v>1236</v>
      </c>
    </row>
    <row r="1097" spans="26:26" x14ac:dyDescent="0.2">
      <c r="Z1097" s="9" t="s">
        <v>1237</v>
      </c>
    </row>
    <row r="1098" spans="26:26" x14ac:dyDescent="0.2">
      <c r="Z1098" s="9" t="s">
        <v>1238</v>
      </c>
    </row>
    <row r="1099" spans="26:26" x14ac:dyDescent="0.2">
      <c r="Z1099" s="9" t="s">
        <v>1239</v>
      </c>
    </row>
    <row r="1100" spans="26:26" x14ac:dyDescent="0.2">
      <c r="Z1100" s="9" t="s">
        <v>1240</v>
      </c>
    </row>
    <row r="1101" spans="26:26" x14ac:dyDescent="0.2">
      <c r="Z1101" s="9" t="s">
        <v>1241</v>
      </c>
    </row>
    <row r="1102" spans="26:26" x14ac:dyDescent="0.2">
      <c r="Z1102" s="9" t="s">
        <v>1242</v>
      </c>
    </row>
    <row r="1103" spans="26:26" x14ac:dyDescent="0.2">
      <c r="Z1103" s="9" t="s">
        <v>1243</v>
      </c>
    </row>
    <row r="1104" spans="26:26" x14ac:dyDescent="0.2">
      <c r="Z1104" s="9" t="s">
        <v>1244</v>
      </c>
    </row>
    <row r="1105" spans="26:26" x14ac:dyDescent="0.2">
      <c r="Z1105" s="9" t="s">
        <v>1245</v>
      </c>
    </row>
    <row r="1106" spans="26:26" x14ac:dyDescent="0.2">
      <c r="Z1106" s="9" t="s">
        <v>1246</v>
      </c>
    </row>
    <row r="1107" spans="26:26" x14ac:dyDescent="0.2">
      <c r="Z1107" s="9" t="s">
        <v>1247</v>
      </c>
    </row>
    <row r="1108" spans="26:26" x14ac:dyDescent="0.2">
      <c r="Z1108" s="9" t="s">
        <v>1248</v>
      </c>
    </row>
    <row r="1109" spans="26:26" x14ac:dyDescent="0.2">
      <c r="Z1109" s="9" t="s">
        <v>1249</v>
      </c>
    </row>
    <row r="1110" spans="26:26" x14ac:dyDescent="0.2">
      <c r="Z1110" s="9" t="s">
        <v>1250</v>
      </c>
    </row>
    <row r="1111" spans="26:26" x14ac:dyDescent="0.2">
      <c r="Z1111" s="9" t="s">
        <v>1251</v>
      </c>
    </row>
    <row r="1112" spans="26:26" x14ac:dyDescent="0.2">
      <c r="Z1112" s="9" t="s">
        <v>1252</v>
      </c>
    </row>
    <row r="1113" spans="26:26" x14ac:dyDescent="0.2">
      <c r="Z1113" s="9" t="s">
        <v>1253</v>
      </c>
    </row>
    <row r="1114" spans="26:26" x14ac:dyDescent="0.2">
      <c r="Z1114" s="9" t="s">
        <v>1254</v>
      </c>
    </row>
    <row r="1115" spans="26:26" x14ac:dyDescent="0.2">
      <c r="Z1115" s="9" t="s">
        <v>1255</v>
      </c>
    </row>
    <row r="1116" spans="26:26" x14ac:dyDescent="0.2">
      <c r="Z1116" s="9" t="s">
        <v>1256</v>
      </c>
    </row>
    <row r="1117" spans="26:26" x14ac:dyDescent="0.2">
      <c r="Z1117" s="9" t="s">
        <v>1257</v>
      </c>
    </row>
    <row r="1118" spans="26:26" x14ac:dyDescent="0.2">
      <c r="Z1118" s="9" t="s">
        <v>1258</v>
      </c>
    </row>
    <row r="1119" spans="26:26" x14ac:dyDescent="0.2">
      <c r="Z1119" s="9" t="s">
        <v>1259</v>
      </c>
    </row>
    <row r="1120" spans="26:26" x14ac:dyDescent="0.2">
      <c r="Z1120" s="9" t="s">
        <v>1260</v>
      </c>
    </row>
    <row r="1121" spans="26:26" x14ac:dyDescent="0.2">
      <c r="Z1121" s="9" t="s">
        <v>1261</v>
      </c>
    </row>
    <row r="1122" spans="26:26" x14ac:dyDescent="0.2">
      <c r="Z1122" s="9" t="s">
        <v>1262</v>
      </c>
    </row>
    <row r="1123" spans="26:26" x14ac:dyDescent="0.2">
      <c r="Z1123" s="9" t="s">
        <v>1263</v>
      </c>
    </row>
    <row r="1124" spans="26:26" x14ac:dyDescent="0.2">
      <c r="Z1124" s="9" t="s">
        <v>1264</v>
      </c>
    </row>
    <row r="1125" spans="26:26" x14ac:dyDescent="0.2">
      <c r="Z1125" s="9" t="s">
        <v>1265</v>
      </c>
    </row>
    <row r="1126" spans="26:26" x14ac:dyDescent="0.2">
      <c r="Z1126" s="9" t="s">
        <v>1266</v>
      </c>
    </row>
    <row r="1127" spans="26:26" x14ac:dyDescent="0.2">
      <c r="Z1127" s="9" t="s">
        <v>1267</v>
      </c>
    </row>
    <row r="1128" spans="26:26" x14ac:dyDescent="0.2">
      <c r="Z1128" s="9" t="s">
        <v>1268</v>
      </c>
    </row>
    <row r="1129" spans="26:26" x14ac:dyDescent="0.2">
      <c r="Z1129" s="9" t="s">
        <v>1269</v>
      </c>
    </row>
    <row r="1130" spans="26:26" x14ac:dyDescent="0.2">
      <c r="Z1130" s="9" t="s">
        <v>1270</v>
      </c>
    </row>
    <row r="1131" spans="26:26" x14ac:dyDescent="0.2">
      <c r="Z1131" s="9" t="s">
        <v>1271</v>
      </c>
    </row>
    <row r="1132" spans="26:26" x14ac:dyDescent="0.2">
      <c r="Z1132" s="9" t="s">
        <v>1272</v>
      </c>
    </row>
    <row r="1133" spans="26:26" x14ac:dyDescent="0.2">
      <c r="Z1133" s="9" t="s">
        <v>1273</v>
      </c>
    </row>
    <row r="1134" spans="26:26" x14ac:dyDescent="0.2">
      <c r="Z1134" s="9" t="s">
        <v>1274</v>
      </c>
    </row>
    <row r="1135" spans="26:26" x14ac:dyDescent="0.2">
      <c r="Z1135" s="9" t="s">
        <v>1275</v>
      </c>
    </row>
    <row r="1136" spans="26:26" x14ac:dyDescent="0.2">
      <c r="Z1136" s="9" t="s">
        <v>1276</v>
      </c>
    </row>
    <row r="1137" spans="26:26" x14ac:dyDescent="0.2">
      <c r="Z1137" s="9" t="s">
        <v>1277</v>
      </c>
    </row>
    <row r="1138" spans="26:26" x14ac:dyDescent="0.2">
      <c r="Z1138" s="9" t="s">
        <v>1278</v>
      </c>
    </row>
    <row r="1139" spans="26:26" x14ac:dyDescent="0.2">
      <c r="Z1139" s="9" t="s">
        <v>1279</v>
      </c>
    </row>
    <row r="1140" spans="26:26" x14ac:dyDescent="0.2">
      <c r="Z1140" s="9" t="s">
        <v>1280</v>
      </c>
    </row>
    <row r="1141" spans="26:26" x14ac:dyDescent="0.2">
      <c r="Z1141" s="9" t="s">
        <v>1281</v>
      </c>
    </row>
    <row r="1142" spans="26:26" x14ac:dyDescent="0.2">
      <c r="Z1142" s="9" t="s">
        <v>1282</v>
      </c>
    </row>
    <row r="1143" spans="26:26" x14ac:dyDescent="0.2">
      <c r="Z1143" s="9" t="s">
        <v>1283</v>
      </c>
    </row>
    <row r="1144" spans="26:26" x14ac:dyDescent="0.2">
      <c r="Z1144" s="9" t="s">
        <v>1284</v>
      </c>
    </row>
    <row r="1145" spans="26:26" x14ac:dyDescent="0.2">
      <c r="Z1145" s="9" t="s">
        <v>1285</v>
      </c>
    </row>
    <row r="1146" spans="26:26" x14ac:dyDescent="0.2">
      <c r="Z1146" s="9" t="s">
        <v>1286</v>
      </c>
    </row>
    <row r="1147" spans="26:26" x14ac:dyDescent="0.2">
      <c r="Z1147" s="9" t="s">
        <v>1287</v>
      </c>
    </row>
    <row r="1148" spans="26:26" x14ac:dyDescent="0.2">
      <c r="Z1148" s="9" t="s">
        <v>1288</v>
      </c>
    </row>
    <row r="1149" spans="26:26" x14ac:dyDescent="0.2">
      <c r="Z1149" s="9" t="s">
        <v>1289</v>
      </c>
    </row>
    <row r="1150" spans="26:26" x14ac:dyDescent="0.2">
      <c r="Z1150" s="9" t="s">
        <v>1290</v>
      </c>
    </row>
    <row r="1151" spans="26:26" x14ac:dyDescent="0.2">
      <c r="Z1151" s="9" t="s">
        <v>1291</v>
      </c>
    </row>
    <row r="1152" spans="26:26" x14ac:dyDescent="0.2">
      <c r="Z1152" s="9" t="s">
        <v>1292</v>
      </c>
    </row>
    <row r="1153" spans="26:26" x14ac:dyDescent="0.2">
      <c r="Z1153" s="9" t="s">
        <v>1293</v>
      </c>
    </row>
    <row r="1154" spans="26:26" x14ac:dyDescent="0.2">
      <c r="Z1154" s="9" t="s">
        <v>1294</v>
      </c>
    </row>
    <row r="1155" spans="26:26" x14ac:dyDescent="0.2">
      <c r="Z1155" s="9" t="s">
        <v>1295</v>
      </c>
    </row>
    <row r="1156" spans="26:26" x14ac:dyDescent="0.2">
      <c r="Z1156" s="9" t="s">
        <v>1296</v>
      </c>
    </row>
    <row r="1157" spans="26:26" x14ac:dyDescent="0.2">
      <c r="Z1157" s="9" t="s">
        <v>1297</v>
      </c>
    </row>
    <row r="1158" spans="26:26" x14ac:dyDescent="0.2">
      <c r="Z1158" s="9" t="s">
        <v>1298</v>
      </c>
    </row>
    <row r="1159" spans="26:26" x14ac:dyDescent="0.2">
      <c r="Z1159" s="9" t="s">
        <v>1299</v>
      </c>
    </row>
    <row r="1160" spans="26:26" x14ac:dyDescent="0.2">
      <c r="Z1160" s="9" t="s">
        <v>1300</v>
      </c>
    </row>
    <row r="1161" spans="26:26" x14ac:dyDescent="0.2">
      <c r="Z1161" s="9" t="s">
        <v>1301</v>
      </c>
    </row>
    <row r="1162" spans="26:26" x14ac:dyDescent="0.2">
      <c r="Z1162" s="9" t="s">
        <v>1302</v>
      </c>
    </row>
    <row r="1163" spans="26:26" x14ac:dyDescent="0.2">
      <c r="Z1163" s="9" t="s">
        <v>1303</v>
      </c>
    </row>
    <row r="1164" spans="26:26" x14ac:dyDescent="0.2">
      <c r="Z1164" s="9" t="s">
        <v>1304</v>
      </c>
    </row>
    <row r="1165" spans="26:26" x14ac:dyDescent="0.2">
      <c r="Z1165" s="9" t="s">
        <v>1305</v>
      </c>
    </row>
    <row r="1166" spans="26:26" x14ac:dyDescent="0.2">
      <c r="Z1166" s="9" t="s">
        <v>1306</v>
      </c>
    </row>
    <row r="1167" spans="26:26" x14ac:dyDescent="0.2">
      <c r="Z1167" s="9" t="s">
        <v>1307</v>
      </c>
    </row>
    <row r="1168" spans="26:26" x14ac:dyDescent="0.2">
      <c r="Z1168" s="9" t="s">
        <v>1308</v>
      </c>
    </row>
    <row r="1169" spans="26:26" x14ac:dyDescent="0.2">
      <c r="Z1169" s="9" t="s">
        <v>1309</v>
      </c>
    </row>
    <row r="1170" spans="26:26" x14ac:dyDescent="0.2">
      <c r="Z1170" s="9" t="s">
        <v>1310</v>
      </c>
    </row>
    <row r="1171" spans="26:26" x14ac:dyDescent="0.2">
      <c r="Z1171" s="9" t="s">
        <v>1311</v>
      </c>
    </row>
    <row r="1172" spans="26:26" x14ac:dyDescent="0.2">
      <c r="Z1172" s="9" t="s">
        <v>1312</v>
      </c>
    </row>
    <row r="1173" spans="26:26" x14ac:dyDescent="0.2">
      <c r="Z1173" s="9" t="s">
        <v>1313</v>
      </c>
    </row>
    <row r="1174" spans="26:26" x14ac:dyDescent="0.2">
      <c r="Z1174" s="9" t="s">
        <v>1314</v>
      </c>
    </row>
    <row r="1175" spans="26:26" x14ac:dyDescent="0.2">
      <c r="Z1175" s="9" t="s">
        <v>1315</v>
      </c>
    </row>
    <row r="1176" spans="26:26" x14ac:dyDescent="0.2">
      <c r="Z1176" s="9" t="s">
        <v>1316</v>
      </c>
    </row>
    <row r="1177" spans="26:26" x14ac:dyDescent="0.2">
      <c r="Z1177" s="9" t="s">
        <v>1317</v>
      </c>
    </row>
    <row r="1178" spans="26:26" x14ac:dyDescent="0.2">
      <c r="Z1178" s="9" t="s">
        <v>1318</v>
      </c>
    </row>
    <row r="1179" spans="26:26" x14ac:dyDescent="0.2">
      <c r="Z1179" s="9" t="s">
        <v>1319</v>
      </c>
    </row>
    <row r="1180" spans="26:26" x14ac:dyDescent="0.2">
      <c r="Z1180" s="9" t="s">
        <v>1320</v>
      </c>
    </row>
    <row r="1181" spans="26:26" x14ac:dyDescent="0.2">
      <c r="Z1181" s="9" t="s">
        <v>1321</v>
      </c>
    </row>
    <row r="1182" spans="26:26" x14ac:dyDescent="0.2">
      <c r="Z1182" s="9" t="s">
        <v>1322</v>
      </c>
    </row>
    <row r="1183" spans="26:26" x14ac:dyDescent="0.2">
      <c r="Z1183" s="9" t="s">
        <v>1323</v>
      </c>
    </row>
    <row r="1184" spans="26:26" x14ac:dyDescent="0.2">
      <c r="Z1184" s="9" t="s">
        <v>1324</v>
      </c>
    </row>
    <row r="1185" spans="26:26" x14ac:dyDescent="0.2">
      <c r="Z1185" s="9" t="s">
        <v>1325</v>
      </c>
    </row>
    <row r="1186" spans="26:26" x14ac:dyDescent="0.2">
      <c r="Z1186" s="9" t="s">
        <v>1326</v>
      </c>
    </row>
    <row r="1187" spans="26:26" x14ac:dyDescent="0.2">
      <c r="Z1187" s="9" t="s">
        <v>1327</v>
      </c>
    </row>
    <row r="1188" spans="26:26" x14ac:dyDescent="0.2">
      <c r="Z1188" s="9" t="s">
        <v>1328</v>
      </c>
    </row>
    <row r="1189" spans="26:26" x14ac:dyDescent="0.2">
      <c r="Z1189" s="9" t="s">
        <v>1329</v>
      </c>
    </row>
    <row r="1190" spans="26:26" x14ac:dyDescent="0.2">
      <c r="Z1190" s="9" t="s">
        <v>1330</v>
      </c>
    </row>
    <row r="1191" spans="26:26" x14ac:dyDescent="0.2">
      <c r="Z1191" s="9" t="s">
        <v>1331</v>
      </c>
    </row>
    <row r="1192" spans="26:26" x14ac:dyDescent="0.2">
      <c r="Z1192" s="9" t="s">
        <v>1332</v>
      </c>
    </row>
    <row r="1193" spans="26:26" x14ac:dyDescent="0.2">
      <c r="Z1193" s="9" t="s">
        <v>1333</v>
      </c>
    </row>
    <row r="1194" spans="26:26" x14ac:dyDescent="0.2">
      <c r="Z1194" s="9" t="s">
        <v>1334</v>
      </c>
    </row>
    <row r="1195" spans="26:26" x14ac:dyDescent="0.2">
      <c r="Z1195" s="9" t="s">
        <v>1335</v>
      </c>
    </row>
    <row r="1196" spans="26:26" x14ac:dyDescent="0.2">
      <c r="Z1196" s="9" t="s">
        <v>1336</v>
      </c>
    </row>
    <row r="1197" spans="26:26" x14ac:dyDescent="0.2">
      <c r="Z1197" s="9" t="s">
        <v>1337</v>
      </c>
    </row>
    <row r="1198" spans="26:26" x14ac:dyDescent="0.2">
      <c r="Z1198" s="9" t="s">
        <v>1338</v>
      </c>
    </row>
    <row r="1199" spans="26:26" x14ac:dyDescent="0.2">
      <c r="Z1199" s="9" t="s">
        <v>1339</v>
      </c>
    </row>
    <row r="1200" spans="26:26" x14ac:dyDescent="0.2">
      <c r="Z1200" s="9" t="s">
        <v>1340</v>
      </c>
    </row>
    <row r="1201" spans="26:26" x14ac:dyDescent="0.2">
      <c r="Z1201" s="9" t="s">
        <v>1341</v>
      </c>
    </row>
    <row r="1202" spans="26:26" x14ac:dyDescent="0.2">
      <c r="Z1202" s="9" t="s">
        <v>1342</v>
      </c>
    </row>
    <row r="1203" spans="26:26" x14ac:dyDescent="0.2">
      <c r="Z1203" s="9" t="s">
        <v>1343</v>
      </c>
    </row>
    <row r="1204" spans="26:26" x14ac:dyDescent="0.2">
      <c r="Z1204" s="9" t="s">
        <v>1344</v>
      </c>
    </row>
    <row r="1205" spans="26:26" x14ac:dyDescent="0.2">
      <c r="Z1205" s="9" t="s">
        <v>1345</v>
      </c>
    </row>
    <row r="1206" spans="26:26" x14ac:dyDescent="0.2">
      <c r="Z1206" s="9" t="s">
        <v>1346</v>
      </c>
    </row>
    <row r="1207" spans="26:26" x14ac:dyDescent="0.2">
      <c r="Z1207" s="9" t="s">
        <v>1347</v>
      </c>
    </row>
    <row r="1208" spans="26:26" x14ac:dyDescent="0.2">
      <c r="Z1208" s="9" t="s">
        <v>1348</v>
      </c>
    </row>
    <row r="1209" spans="26:26" x14ac:dyDescent="0.2">
      <c r="Z1209" s="9" t="s">
        <v>1349</v>
      </c>
    </row>
    <row r="1210" spans="26:26" x14ac:dyDescent="0.2">
      <c r="Z1210" s="9" t="s">
        <v>1350</v>
      </c>
    </row>
    <row r="1211" spans="26:26" x14ac:dyDescent="0.2">
      <c r="Z1211" s="9" t="s">
        <v>1351</v>
      </c>
    </row>
    <row r="1212" spans="26:26" x14ac:dyDescent="0.2">
      <c r="Z1212" s="9" t="s">
        <v>1352</v>
      </c>
    </row>
    <row r="1213" spans="26:26" x14ac:dyDescent="0.2">
      <c r="Z1213" s="9" t="s">
        <v>1353</v>
      </c>
    </row>
    <row r="1214" spans="26:26" x14ac:dyDescent="0.2">
      <c r="Z1214" s="9" t="s">
        <v>1354</v>
      </c>
    </row>
    <row r="1215" spans="26:26" x14ac:dyDescent="0.2">
      <c r="Z1215" s="9" t="s">
        <v>1355</v>
      </c>
    </row>
    <row r="1216" spans="26:26" x14ac:dyDescent="0.2">
      <c r="Z1216" s="9" t="s">
        <v>1356</v>
      </c>
    </row>
    <row r="1217" spans="26:26" x14ac:dyDescent="0.2">
      <c r="Z1217" s="9" t="s">
        <v>1357</v>
      </c>
    </row>
    <row r="1218" spans="26:26" x14ac:dyDescent="0.2">
      <c r="Z1218" s="9" t="s">
        <v>1358</v>
      </c>
    </row>
    <row r="1219" spans="26:26" x14ac:dyDescent="0.2">
      <c r="Z1219" s="9" t="s">
        <v>1359</v>
      </c>
    </row>
    <row r="1220" spans="26:26" x14ac:dyDescent="0.2">
      <c r="Z1220" s="9" t="s">
        <v>1360</v>
      </c>
    </row>
    <row r="1221" spans="26:26" x14ac:dyDescent="0.2">
      <c r="Z1221" s="9" t="s">
        <v>1361</v>
      </c>
    </row>
    <row r="1222" spans="26:26" x14ac:dyDescent="0.2">
      <c r="Z1222" s="9" t="s">
        <v>1362</v>
      </c>
    </row>
    <row r="1223" spans="26:26" x14ac:dyDescent="0.2">
      <c r="Z1223" s="9" t="s">
        <v>1363</v>
      </c>
    </row>
    <row r="1224" spans="26:26" x14ac:dyDescent="0.2">
      <c r="Z1224" s="9" t="s">
        <v>1364</v>
      </c>
    </row>
    <row r="1225" spans="26:26" x14ac:dyDescent="0.2">
      <c r="Z1225" s="9" t="s">
        <v>519</v>
      </c>
    </row>
    <row r="1226" spans="26:26" x14ac:dyDescent="0.2">
      <c r="Z1226" s="9" t="s">
        <v>1365</v>
      </c>
    </row>
    <row r="1227" spans="26:26" x14ac:dyDescent="0.2">
      <c r="Z1227" s="9" t="s">
        <v>1366</v>
      </c>
    </row>
    <row r="1228" spans="26:26" x14ac:dyDescent="0.2">
      <c r="Z1228" s="9" t="s">
        <v>1367</v>
      </c>
    </row>
    <row r="1229" spans="26:26" x14ac:dyDescent="0.2">
      <c r="Z1229" s="9" t="s">
        <v>1368</v>
      </c>
    </row>
    <row r="1230" spans="26:26" x14ac:dyDescent="0.2">
      <c r="Z1230" s="9" t="s">
        <v>1369</v>
      </c>
    </row>
    <row r="1231" spans="26:26" x14ac:dyDescent="0.2">
      <c r="Z1231" s="9" t="s">
        <v>1370</v>
      </c>
    </row>
    <row r="1232" spans="26:26" x14ac:dyDescent="0.2">
      <c r="Z1232" s="9" t="s">
        <v>1371</v>
      </c>
    </row>
    <row r="1233" spans="26:26" x14ac:dyDescent="0.2">
      <c r="Z1233" s="9" t="s">
        <v>1372</v>
      </c>
    </row>
    <row r="1234" spans="26:26" x14ac:dyDescent="0.2">
      <c r="Z1234" s="9" t="s">
        <v>1373</v>
      </c>
    </row>
    <row r="1235" spans="26:26" x14ac:dyDescent="0.2">
      <c r="Z1235" s="9" t="s">
        <v>1374</v>
      </c>
    </row>
    <row r="1236" spans="26:26" x14ac:dyDescent="0.2">
      <c r="Z1236" s="9" t="s">
        <v>1375</v>
      </c>
    </row>
    <row r="1237" spans="26:26" x14ac:dyDescent="0.2">
      <c r="Z1237" s="9" t="s">
        <v>1376</v>
      </c>
    </row>
    <row r="1238" spans="26:26" x14ac:dyDescent="0.2">
      <c r="Z1238" s="9" t="s">
        <v>1377</v>
      </c>
    </row>
    <row r="1239" spans="26:26" x14ac:dyDescent="0.2">
      <c r="Z1239" s="9" t="s">
        <v>1377</v>
      </c>
    </row>
    <row r="1240" spans="26:26" x14ac:dyDescent="0.2">
      <c r="Z1240" s="9" t="s">
        <v>1378</v>
      </c>
    </row>
    <row r="1241" spans="26:26" x14ac:dyDescent="0.2">
      <c r="Z1241" s="9" t="s">
        <v>1379</v>
      </c>
    </row>
    <row r="1242" spans="26:26" x14ac:dyDescent="0.2">
      <c r="Z1242" s="9" t="s">
        <v>1380</v>
      </c>
    </row>
    <row r="1243" spans="26:26" x14ac:dyDescent="0.2">
      <c r="Z1243" s="9" t="s">
        <v>1381</v>
      </c>
    </row>
    <row r="1244" spans="26:26" x14ac:dyDescent="0.2">
      <c r="Z1244" s="9" t="s">
        <v>1382</v>
      </c>
    </row>
    <row r="1245" spans="26:26" x14ac:dyDescent="0.2">
      <c r="Z1245" s="9" t="s">
        <v>1383</v>
      </c>
    </row>
    <row r="1246" spans="26:26" x14ac:dyDescent="0.2">
      <c r="Z1246" s="9" t="s">
        <v>1384</v>
      </c>
    </row>
    <row r="1247" spans="26:26" x14ac:dyDescent="0.2">
      <c r="Z1247" s="9" t="s">
        <v>1385</v>
      </c>
    </row>
    <row r="1248" spans="26:26" x14ac:dyDescent="0.2">
      <c r="Z1248" s="9" t="s">
        <v>1386</v>
      </c>
    </row>
    <row r="1249" spans="26:26" x14ac:dyDescent="0.2">
      <c r="Z1249" s="9" t="s">
        <v>1387</v>
      </c>
    </row>
    <row r="1250" spans="26:26" x14ac:dyDescent="0.2">
      <c r="Z1250" s="9" t="s">
        <v>1388</v>
      </c>
    </row>
    <row r="1251" spans="26:26" x14ac:dyDescent="0.2">
      <c r="Z1251" s="9" t="s">
        <v>1389</v>
      </c>
    </row>
    <row r="1252" spans="26:26" x14ac:dyDescent="0.2">
      <c r="Z1252" s="9" t="s">
        <v>1390</v>
      </c>
    </row>
    <row r="1253" spans="26:26" x14ac:dyDescent="0.2">
      <c r="Z1253" s="9" t="s">
        <v>1391</v>
      </c>
    </row>
    <row r="1254" spans="26:26" x14ac:dyDescent="0.2">
      <c r="Z1254" s="9" t="s">
        <v>1392</v>
      </c>
    </row>
    <row r="1255" spans="26:26" x14ac:dyDescent="0.2">
      <c r="Z1255" s="9" t="s">
        <v>1393</v>
      </c>
    </row>
    <row r="1256" spans="26:26" x14ac:dyDescent="0.2">
      <c r="Z1256" s="9" t="s">
        <v>1394</v>
      </c>
    </row>
    <row r="1257" spans="26:26" x14ac:dyDescent="0.2">
      <c r="Z1257" s="9" t="s">
        <v>1395</v>
      </c>
    </row>
    <row r="1258" spans="26:26" x14ac:dyDescent="0.2">
      <c r="Z1258" s="9" t="s">
        <v>1396</v>
      </c>
    </row>
    <row r="1259" spans="26:26" x14ac:dyDescent="0.2">
      <c r="Z1259" s="9" t="s">
        <v>1397</v>
      </c>
    </row>
    <row r="1260" spans="26:26" x14ac:dyDescent="0.2">
      <c r="Z1260" s="9" t="s">
        <v>1398</v>
      </c>
    </row>
    <row r="1261" spans="26:26" x14ac:dyDescent="0.2">
      <c r="Z1261" s="9" t="s">
        <v>1399</v>
      </c>
    </row>
    <row r="1262" spans="26:26" x14ac:dyDescent="0.2">
      <c r="Z1262" s="9" t="s">
        <v>1400</v>
      </c>
    </row>
    <row r="1263" spans="26:26" x14ac:dyDescent="0.2">
      <c r="Z1263" s="9" t="s">
        <v>1401</v>
      </c>
    </row>
    <row r="1264" spans="26:26" x14ac:dyDescent="0.2">
      <c r="Z1264" s="9" t="s">
        <v>1402</v>
      </c>
    </row>
    <row r="1265" spans="26:26" x14ac:dyDescent="0.2">
      <c r="Z1265" s="9" t="s">
        <v>1403</v>
      </c>
    </row>
    <row r="1266" spans="26:26" x14ac:dyDescent="0.2">
      <c r="Z1266" s="9" t="s">
        <v>1404</v>
      </c>
    </row>
    <row r="1267" spans="26:26" x14ac:dyDescent="0.2">
      <c r="Z1267" s="9" t="s">
        <v>1405</v>
      </c>
    </row>
    <row r="1268" spans="26:26" x14ac:dyDescent="0.2">
      <c r="Z1268" s="9" t="s">
        <v>1406</v>
      </c>
    </row>
    <row r="1269" spans="26:26" x14ac:dyDescent="0.2">
      <c r="Z1269" s="9" t="s">
        <v>1407</v>
      </c>
    </row>
    <row r="1270" spans="26:26" x14ac:dyDescent="0.2">
      <c r="Z1270" s="9" t="s">
        <v>1408</v>
      </c>
    </row>
    <row r="1271" spans="26:26" x14ac:dyDescent="0.2">
      <c r="Z1271" s="9" t="s">
        <v>1409</v>
      </c>
    </row>
    <row r="1272" spans="26:26" x14ac:dyDescent="0.2">
      <c r="Z1272" s="9" t="s">
        <v>1410</v>
      </c>
    </row>
    <row r="1273" spans="26:26" x14ac:dyDescent="0.2">
      <c r="Z1273" s="9" t="s">
        <v>1411</v>
      </c>
    </row>
    <row r="1274" spans="26:26" x14ac:dyDescent="0.2">
      <c r="Z1274" s="9" t="s">
        <v>1412</v>
      </c>
    </row>
    <row r="1275" spans="26:26" x14ac:dyDescent="0.2">
      <c r="Z1275" s="9" t="s">
        <v>1413</v>
      </c>
    </row>
    <row r="1276" spans="26:26" x14ac:dyDescent="0.2">
      <c r="Z1276" s="9" t="s">
        <v>1414</v>
      </c>
    </row>
    <row r="1277" spans="26:26" x14ac:dyDescent="0.2">
      <c r="Z1277" s="9" t="s">
        <v>1415</v>
      </c>
    </row>
    <row r="1278" spans="26:26" x14ac:dyDescent="0.2">
      <c r="Z1278" s="9" t="s">
        <v>1416</v>
      </c>
    </row>
    <row r="1279" spans="26:26" x14ac:dyDescent="0.2">
      <c r="Z1279" s="9" t="s">
        <v>1417</v>
      </c>
    </row>
    <row r="1280" spans="26:26" x14ac:dyDescent="0.2">
      <c r="Z1280" s="9" t="s">
        <v>1418</v>
      </c>
    </row>
    <row r="1281" spans="26:26" x14ac:dyDescent="0.2">
      <c r="Z1281" s="9" t="s">
        <v>1419</v>
      </c>
    </row>
    <row r="1282" spans="26:26" x14ac:dyDescent="0.2">
      <c r="Z1282" s="9" t="s">
        <v>1420</v>
      </c>
    </row>
    <row r="1283" spans="26:26" x14ac:dyDescent="0.2">
      <c r="Z1283" s="9" t="s">
        <v>1421</v>
      </c>
    </row>
    <row r="1284" spans="26:26" x14ac:dyDescent="0.2">
      <c r="Z1284" s="9" t="s">
        <v>1422</v>
      </c>
    </row>
    <row r="1285" spans="26:26" x14ac:dyDescent="0.2">
      <c r="Z1285" s="9" t="s">
        <v>1423</v>
      </c>
    </row>
    <row r="1286" spans="26:26" x14ac:dyDescent="0.2">
      <c r="Z1286" s="9" t="s">
        <v>1424</v>
      </c>
    </row>
    <row r="1287" spans="26:26" x14ac:dyDescent="0.2">
      <c r="Z1287" s="9" t="s">
        <v>1425</v>
      </c>
    </row>
    <row r="1288" spans="26:26" x14ac:dyDescent="0.2">
      <c r="Z1288" s="9" t="s">
        <v>1426</v>
      </c>
    </row>
    <row r="1289" spans="26:26" x14ac:dyDescent="0.2">
      <c r="Z1289" s="9" t="s">
        <v>1427</v>
      </c>
    </row>
    <row r="1290" spans="26:26" x14ac:dyDescent="0.2">
      <c r="Z1290" s="9" t="s">
        <v>1428</v>
      </c>
    </row>
    <row r="1291" spans="26:26" x14ac:dyDescent="0.2">
      <c r="Z1291" s="9" t="s">
        <v>1429</v>
      </c>
    </row>
    <row r="1292" spans="26:26" x14ac:dyDescent="0.2">
      <c r="Z1292" s="9" t="s">
        <v>1430</v>
      </c>
    </row>
    <row r="1293" spans="26:26" x14ac:dyDescent="0.2">
      <c r="Z1293" s="9" t="s">
        <v>1431</v>
      </c>
    </row>
    <row r="1294" spans="26:26" x14ac:dyDescent="0.2">
      <c r="Z1294" s="9" t="s">
        <v>1432</v>
      </c>
    </row>
    <row r="1295" spans="26:26" x14ac:dyDescent="0.2">
      <c r="Z1295" s="9" t="s">
        <v>1433</v>
      </c>
    </row>
    <row r="1296" spans="26:26" x14ac:dyDescent="0.2">
      <c r="Z1296" s="9" t="s">
        <v>1434</v>
      </c>
    </row>
    <row r="1297" spans="26:26" x14ac:dyDescent="0.2">
      <c r="Z1297" s="9" t="s">
        <v>1435</v>
      </c>
    </row>
    <row r="1298" spans="26:26" x14ac:dyDescent="0.2">
      <c r="Z1298" s="9" t="s">
        <v>1436</v>
      </c>
    </row>
    <row r="1299" spans="26:26" x14ac:dyDescent="0.2">
      <c r="Z1299" s="9" t="s">
        <v>1437</v>
      </c>
    </row>
    <row r="1300" spans="26:26" x14ac:dyDescent="0.2">
      <c r="Z1300" s="9" t="s">
        <v>1438</v>
      </c>
    </row>
    <row r="1301" spans="26:26" x14ac:dyDescent="0.2">
      <c r="Z1301" s="9" t="s">
        <v>1439</v>
      </c>
    </row>
    <row r="1302" spans="26:26" x14ac:dyDescent="0.2">
      <c r="Z1302" s="9" t="s">
        <v>1440</v>
      </c>
    </row>
    <row r="1303" spans="26:26" x14ac:dyDescent="0.2">
      <c r="Z1303" s="9" t="s">
        <v>1441</v>
      </c>
    </row>
    <row r="1304" spans="26:26" x14ac:dyDescent="0.2">
      <c r="Z1304" s="9" t="s">
        <v>1442</v>
      </c>
    </row>
    <row r="1305" spans="26:26" x14ac:dyDescent="0.2">
      <c r="Z1305" s="9" t="s">
        <v>1443</v>
      </c>
    </row>
    <row r="1306" spans="26:26" x14ac:dyDescent="0.2">
      <c r="Z1306" s="9" t="s">
        <v>1444</v>
      </c>
    </row>
    <row r="1307" spans="26:26" x14ac:dyDescent="0.2">
      <c r="Z1307" s="9" t="s">
        <v>1445</v>
      </c>
    </row>
    <row r="1308" spans="26:26" x14ac:dyDescent="0.2">
      <c r="Z1308" s="9" t="s">
        <v>1446</v>
      </c>
    </row>
    <row r="1309" spans="26:26" x14ac:dyDescent="0.2">
      <c r="Z1309" s="9" t="s">
        <v>1447</v>
      </c>
    </row>
    <row r="1310" spans="26:26" x14ac:dyDescent="0.2">
      <c r="Z1310" s="9" t="s">
        <v>1448</v>
      </c>
    </row>
    <row r="1311" spans="26:26" x14ac:dyDescent="0.2">
      <c r="Z1311" s="9" t="s">
        <v>1449</v>
      </c>
    </row>
    <row r="1312" spans="26:26" x14ac:dyDescent="0.2">
      <c r="Z1312" s="9" t="s">
        <v>1450</v>
      </c>
    </row>
    <row r="1313" spans="26:26" x14ac:dyDescent="0.2">
      <c r="Z1313" s="9" t="s">
        <v>1451</v>
      </c>
    </row>
    <row r="1314" spans="26:26" x14ac:dyDescent="0.2">
      <c r="Z1314" s="9" t="s">
        <v>1452</v>
      </c>
    </row>
    <row r="1315" spans="26:26" x14ac:dyDescent="0.2">
      <c r="Z1315" s="9" t="s">
        <v>1453</v>
      </c>
    </row>
    <row r="1316" spans="26:26" x14ac:dyDescent="0.2">
      <c r="Z1316" s="9" t="s">
        <v>1454</v>
      </c>
    </row>
    <row r="1317" spans="26:26" x14ac:dyDescent="0.2">
      <c r="Z1317" s="9" t="s">
        <v>1455</v>
      </c>
    </row>
    <row r="1318" spans="26:26" x14ac:dyDescent="0.2">
      <c r="Z1318" s="9" t="s">
        <v>1456</v>
      </c>
    </row>
    <row r="1319" spans="26:26" x14ac:dyDescent="0.2">
      <c r="Z1319" s="9" t="s">
        <v>1457</v>
      </c>
    </row>
    <row r="1320" spans="26:26" x14ac:dyDescent="0.2">
      <c r="Z1320" s="9" t="s">
        <v>1458</v>
      </c>
    </row>
    <row r="1321" spans="26:26" x14ac:dyDescent="0.2">
      <c r="Z1321" s="9" t="s">
        <v>1459</v>
      </c>
    </row>
    <row r="1322" spans="26:26" x14ac:dyDescent="0.2">
      <c r="Z1322" s="9" t="s">
        <v>1460</v>
      </c>
    </row>
    <row r="1323" spans="26:26" x14ac:dyDescent="0.2">
      <c r="Z1323" s="9" t="s">
        <v>1461</v>
      </c>
    </row>
    <row r="1324" spans="26:26" x14ac:dyDescent="0.2">
      <c r="Z1324" s="9" t="s">
        <v>1462</v>
      </c>
    </row>
    <row r="1325" spans="26:26" x14ac:dyDescent="0.2">
      <c r="Z1325" s="9" t="s">
        <v>1463</v>
      </c>
    </row>
    <row r="1326" spans="26:26" x14ac:dyDescent="0.2">
      <c r="Z1326" s="9" t="s">
        <v>1464</v>
      </c>
    </row>
    <row r="1327" spans="26:26" x14ac:dyDescent="0.2">
      <c r="Z1327" s="9" t="s">
        <v>1465</v>
      </c>
    </row>
    <row r="1328" spans="26:26" x14ac:dyDescent="0.2">
      <c r="Z1328" s="9" t="s">
        <v>1466</v>
      </c>
    </row>
    <row r="1329" spans="26:26" x14ac:dyDescent="0.2">
      <c r="Z1329" s="9" t="s">
        <v>1467</v>
      </c>
    </row>
    <row r="1330" spans="26:26" x14ac:dyDescent="0.2">
      <c r="Z1330" s="9" t="s">
        <v>1468</v>
      </c>
    </row>
    <row r="1331" spans="26:26" x14ac:dyDescent="0.2">
      <c r="Z1331" s="9" t="s">
        <v>1469</v>
      </c>
    </row>
    <row r="1332" spans="26:26" x14ac:dyDescent="0.2">
      <c r="Z1332" s="9" t="s">
        <v>1470</v>
      </c>
    </row>
    <row r="1333" spans="26:26" x14ac:dyDescent="0.2">
      <c r="Z1333" s="9" t="s">
        <v>1471</v>
      </c>
    </row>
    <row r="1334" spans="26:26" x14ac:dyDescent="0.2">
      <c r="Z1334" s="9" t="s">
        <v>1472</v>
      </c>
    </row>
    <row r="1335" spans="26:26" x14ac:dyDescent="0.2">
      <c r="Z1335" s="9" t="s">
        <v>1473</v>
      </c>
    </row>
    <row r="1336" spans="26:26" x14ac:dyDescent="0.2">
      <c r="Z1336" s="9" t="s">
        <v>1474</v>
      </c>
    </row>
    <row r="1337" spans="26:26" x14ac:dyDescent="0.2">
      <c r="Z1337" s="9" t="s">
        <v>1475</v>
      </c>
    </row>
    <row r="1338" spans="26:26" x14ac:dyDescent="0.2">
      <c r="Z1338" s="9" t="s">
        <v>1476</v>
      </c>
    </row>
    <row r="1339" spans="26:26" x14ac:dyDescent="0.2">
      <c r="Z1339" s="9" t="s">
        <v>1477</v>
      </c>
    </row>
    <row r="1340" spans="26:26" x14ac:dyDescent="0.2">
      <c r="Z1340" s="9" t="s">
        <v>1478</v>
      </c>
    </row>
    <row r="1341" spans="26:26" x14ac:dyDescent="0.2">
      <c r="Z1341" s="9" t="s">
        <v>1479</v>
      </c>
    </row>
    <row r="1342" spans="26:26" x14ac:dyDescent="0.2">
      <c r="Z1342" s="9" t="s">
        <v>1480</v>
      </c>
    </row>
    <row r="1343" spans="26:26" x14ac:dyDescent="0.2">
      <c r="Z1343" s="9" t="s">
        <v>1481</v>
      </c>
    </row>
    <row r="1344" spans="26:26" x14ac:dyDescent="0.2">
      <c r="Z1344" s="9" t="s">
        <v>1482</v>
      </c>
    </row>
    <row r="1345" spans="26:26" x14ac:dyDescent="0.2">
      <c r="Z1345" s="9" t="s">
        <v>1482</v>
      </c>
    </row>
    <row r="1346" spans="26:26" x14ac:dyDescent="0.2">
      <c r="Z1346" s="9" t="s">
        <v>1483</v>
      </c>
    </row>
    <row r="1347" spans="26:26" x14ac:dyDescent="0.2">
      <c r="Z1347" s="9" t="s">
        <v>1484</v>
      </c>
    </row>
    <row r="1348" spans="26:26" x14ac:dyDescent="0.2">
      <c r="Z1348" s="9" t="s">
        <v>1485</v>
      </c>
    </row>
    <row r="1349" spans="26:26" x14ac:dyDescent="0.2">
      <c r="Z1349" s="9" t="s">
        <v>1486</v>
      </c>
    </row>
    <row r="1350" spans="26:26" x14ac:dyDescent="0.2">
      <c r="Z1350" s="9" t="s">
        <v>1487</v>
      </c>
    </row>
    <row r="1351" spans="26:26" x14ac:dyDescent="0.2">
      <c r="Z1351" s="9" t="s">
        <v>1488</v>
      </c>
    </row>
    <row r="1352" spans="26:26" x14ac:dyDescent="0.2">
      <c r="Z1352" s="9" t="s">
        <v>1489</v>
      </c>
    </row>
    <row r="1353" spans="26:26" x14ac:dyDescent="0.2">
      <c r="Z1353" s="9" t="s">
        <v>1490</v>
      </c>
    </row>
    <row r="1354" spans="26:26" x14ac:dyDescent="0.2">
      <c r="Z1354" s="9" t="s">
        <v>1491</v>
      </c>
    </row>
    <row r="1355" spans="26:26" x14ac:dyDescent="0.2">
      <c r="Z1355" s="9" t="s">
        <v>1492</v>
      </c>
    </row>
    <row r="1356" spans="26:26" x14ac:dyDescent="0.2">
      <c r="Z1356" s="9" t="s">
        <v>1493</v>
      </c>
    </row>
    <row r="1357" spans="26:26" x14ac:dyDescent="0.2">
      <c r="Z1357" s="9" t="s">
        <v>1494</v>
      </c>
    </row>
    <row r="1358" spans="26:26" x14ac:dyDescent="0.2">
      <c r="Z1358" s="9" t="s">
        <v>1495</v>
      </c>
    </row>
    <row r="1359" spans="26:26" x14ac:dyDescent="0.2">
      <c r="Z1359" s="9" t="s">
        <v>1496</v>
      </c>
    </row>
    <row r="1360" spans="26:26" x14ac:dyDescent="0.2">
      <c r="Z1360" s="9" t="s">
        <v>1497</v>
      </c>
    </row>
    <row r="1361" spans="26:26" x14ac:dyDescent="0.2">
      <c r="Z1361" s="9" t="s">
        <v>1498</v>
      </c>
    </row>
    <row r="1362" spans="26:26" x14ac:dyDescent="0.2">
      <c r="Z1362" s="9" t="s">
        <v>1499</v>
      </c>
    </row>
    <row r="1363" spans="26:26" x14ac:dyDescent="0.2">
      <c r="Z1363" s="9" t="s">
        <v>1500</v>
      </c>
    </row>
    <row r="1364" spans="26:26" x14ac:dyDescent="0.2">
      <c r="Z1364" s="9" t="s">
        <v>1501</v>
      </c>
    </row>
    <row r="1365" spans="26:26" x14ac:dyDescent="0.2">
      <c r="Z1365" s="9" t="s">
        <v>1502</v>
      </c>
    </row>
    <row r="1366" spans="26:26" x14ac:dyDescent="0.2">
      <c r="Z1366" s="9" t="s">
        <v>1503</v>
      </c>
    </row>
    <row r="1367" spans="26:26" x14ac:dyDescent="0.2">
      <c r="Z1367" s="9" t="s">
        <v>1504</v>
      </c>
    </row>
    <row r="1368" spans="26:26" x14ac:dyDescent="0.2">
      <c r="Z1368" s="9" t="s">
        <v>1505</v>
      </c>
    </row>
    <row r="1369" spans="26:26" x14ac:dyDescent="0.2">
      <c r="Z1369" s="9" t="s">
        <v>1506</v>
      </c>
    </row>
    <row r="1370" spans="26:26" x14ac:dyDescent="0.2">
      <c r="Z1370" s="9" t="s">
        <v>1507</v>
      </c>
    </row>
    <row r="1371" spans="26:26" x14ac:dyDescent="0.2">
      <c r="Z1371" s="9" t="s">
        <v>1508</v>
      </c>
    </row>
    <row r="1372" spans="26:26" x14ac:dyDescent="0.2">
      <c r="Z1372" s="9" t="s">
        <v>1509</v>
      </c>
    </row>
    <row r="1373" spans="26:26" x14ac:dyDescent="0.2">
      <c r="Z1373" s="9" t="s">
        <v>1510</v>
      </c>
    </row>
    <row r="1374" spans="26:26" x14ac:dyDescent="0.2">
      <c r="Z1374" s="9" t="s">
        <v>1511</v>
      </c>
    </row>
    <row r="1375" spans="26:26" x14ac:dyDescent="0.2">
      <c r="Z1375" s="9" t="s">
        <v>1512</v>
      </c>
    </row>
    <row r="1376" spans="26:26" x14ac:dyDescent="0.2">
      <c r="Z1376" s="9" t="s">
        <v>1513</v>
      </c>
    </row>
    <row r="1377" spans="26:26" x14ac:dyDescent="0.2">
      <c r="Z1377" s="9" t="s">
        <v>1514</v>
      </c>
    </row>
    <row r="1378" spans="26:26" x14ac:dyDescent="0.2">
      <c r="Z1378" s="9" t="s">
        <v>1515</v>
      </c>
    </row>
    <row r="1379" spans="26:26" x14ac:dyDescent="0.2">
      <c r="Z1379" s="9" t="s">
        <v>1516</v>
      </c>
    </row>
    <row r="1380" spans="26:26" x14ac:dyDescent="0.2">
      <c r="Z1380" s="9" t="s">
        <v>1517</v>
      </c>
    </row>
    <row r="1381" spans="26:26" x14ac:dyDescent="0.2">
      <c r="Z1381" s="9" t="s">
        <v>1518</v>
      </c>
    </row>
    <row r="1382" spans="26:26" x14ac:dyDescent="0.2">
      <c r="Z1382" s="9" t="s">
        <v>1519</v>
      </c>
    </row>
    <row r="1383" spans="26:26" x14ac:dyDescent="0.2">
      <c r="Z1383" s="9" t="s">
        <v>1520</v>
      </c>
    </row>
    <row r="1384" spans="26:26" x14ac:dyDescent="0.2">
      <c r="Z1384" s="9" t="s">
        <v>1521</v>
      </c>
    </row>
    <row r="1385" spans="26:26" x14ac:dyDescent="0.2">
      <c r="Z1385" s="9" t="s">
        <v>1522</v>
      </c>
    </row>
    <row r="1386" spans="26:26" x14ac:dyDescent="0.2">
      <c r="Z1386" s="9" t="s">
        <v>1523</v>
      </c>
    </row>
    <row r="1387" spans="26:26" x14ac:dyDescent="0.2">
      <c r="Z1387" s="9" t="s">
        <v>1524</v>
      </c>
    </row>
    <row r="1388" spans="26:26" x14ac:dyDescent="0.2">
      <c r="Z1388" s="9" t="s">
        <v>1525</v>
      </c>
    </row>
    <row r="1389" spans="26:26" x14ac:dyDescent="0.2">
      <c r="Z1389" s="9" t="s">
        <v>1526</v>
      </c>
    </row>
    <row r="1390" spans="26:26" x14ac:dyDescent="0.2">
      <c r="Z1390" s="9" t="s">
        <v>1527</v>
      </c>
    </row>
    <row r="1391" spans="26:26" x14ac:dyDescent="0.2">
      <c r="Z1391" s="9" t="s">
        <v>1528</v>
      </c>
    </row>
    <row r="1392" spans="26:26" x14ac:dyDescent="0.2">
      <c r="Z1392" s="9" t="s">
        <v>1529</v>
      </c>
    </row>
    <row r="1393" spans="26:26" x14ac:dyDescent="0.2">
      <c r="Z1393" s="9" t="s">
        <v>1530</v>
      </c>
    </row>
    <row r="1394" spans="26:26" x14ac:dyDescent="0.2">
      <c r="Z1394" s="9" t="s">
        <v>1531</v>
      </c>
    </row>
    <row r="1395" spans="26:26" x14ac:dyDescent="0.2">
      <c r="Z1395" s="9" t="s">
        <v>1532</v>
      </c>
    </row>
    <row r="1396" spans="26:26" x14ac:dyDescent="0.2">
      <c r="Z1396" s="9" t="s">
        <v>1533</v>
      </c>
    </row>
    <row r="1397" spans="26:26" x14ac:dyDescent="0.2">
      <c r="Z1397" s="9" t="s">
        <v>1534</v>
      </c>
    </row>
    <row r="1398" spans="26:26" x14ac:dyDescent="0.2">
      <c r="Z1398" s="9" t="s">
        <v>1535</v>
      </c>
    </row>
    <row r="1399" spans="26:26" x14ac:dyDescent="0.2">
      <c r="Z1399" s="9" t="s">
        <v>1536</v>
      </c>
    </row>
    <row r="1400" spans="26:26" x14ac:dyDescent="0.2">
      <c r="Z1400" s="9" t="s">
        <v>1537</v>
      </c>
    </row>
    <row r="1401" spans="26:26" x14ac:dyDescent="0.2">
      <c r="Z1401" s="9" t="s">
        <v>1538</v>
      </c>
    </row>
    <row r="1402" spans="26:26" x14ac:dyDescent="0.2">
      <c r="Z1402" s="9" t="s">
        <v>1539</v>
      </c>
    </row>
    <row r="1403" spans="26:26" x14ac:dyDescent="0.2">
      <c r="Z1403" s="9" t="s">
        <v>1540</v>
      </c>
    </row>
    <row r="1404" spans="26:26" x14ac:dyDescent="0.2">
      <c r="Z1404" s="9" t="s">
        <v>1541</v>
      </c>
    </row>
    <row r="1405" spans="26:26" x14ac:dyDescent="0.2">
      <c r="Z1405" s="9" t="s">
        <v>1542</v>
      </c>
    </row>
    <row r="1406" spans="26:26" x14ac:dyDescent="0.2">
      <c r="Z1406" s="9" t="s">
        <v>1543</v>
      </c>
    </row>
    <row r="1407" spans="26:26" x14ac:dyDescent="0.2">
      <c r="Z1407" s="9" t="s">
        <v>1544</v>
      </c>
    </row>
    <row r="1408" spans="26:26" x14ac:dyDescent="0.2">
      <c r="Z1408" s="9" t="s">
        <v>1545</v>
      </c>
    </row>
    <row r="1409" spans="26:26" x14ac:dyDescent="0.2">
      <c r="Z1409" s="9" t="s">
        <v>1546</v>
      </c>
    </row>
    <row r="1410" spans="26:26" x14ac:dyDescent="0.2">
      <c r="Z1410" s="9" t="s">
        <v>1547</v>
      </c>
    </row>
    <row r="1411" spans="26:26" x14ac:dyDescent="0.2">
      <c r="Z1411" s="9" t="s">
        <v>1548</v>
      </c>
    </row>
    <row r="1412" spans="26:26" x14ac:dyDescent="0.2">
      <c r="Z1412" s="9" t="s">
        <v>1549</v>
      </c>
    </row>
    <row r="1413" spans="26:26" x14ac:dyDescent="0.2">
      <c r="Z1413" s="9" t="s">
        <v>1550</v>
      </c>
    </row>
    <row r="1414" spans="26:26" x14ac:dyDescent="0.2">
      <c r="Z1414" s="9" t="s">
        <v>1551</v>
      </c>
    </row>
    <row r="1415" spans="26:26" x14ac:dyDescent="0.2">
      <c r="Z1415" s="9" t="s">
        <v>1552</v>
      </c>
    </row>
    <row r="1416" spans="26:26" x14ac:dyDescent="0.2">
      <c r="Z1416" s="9" t="s">
        <v>1553</v>
      </c>
    </row>
    <row r="1417" spans="26:26" x14ac:dyDescent="0.2">
      <c r="Z1417" s="9" t="s">
        <v>1554</v>
      </c>
    </row>
    <row r="1418" spans="26:26" x14ac:dyDescent="0.2">
      <c r="Z1418" s="9" t="s">
        <v>1555</v>
      </c>
    </row>
    <row r="1419" spans="26:26" x14ac:dyDescent="0.2">
      <c r="Z1419" s="9" t="s">
        <v>1556</v>
      </c>
    </row>
    <row r="1420" spans="26:26" x14ac:dyDescent="0.2">
      <c r="Z1420" s="9" t="s">
        <v>1557</v>
      </c>
    </row>
    <row r="1421" spans="26:26" x14ac:dyDescent="0.2">
      <c r="Z1421" s="9" t="s">
        <v>1558</v>
      </c>
    </row>
    <row r="1422" spans="26:26" x14ac:dyDescent="0.2">
      <c r="Z1422" s="9" t="s">
        <v>1559</v>
      </c>
    </row>
    <row r="1423" spans="26:26" x14ac:dyDescent="0.2">
      <c r="Z1423" s="9" t="s">
        <v>1560</v>
      </c>
    </row>
    <row r="1424" spans="26:26" x14ac:dyDescent="0.2">
      <c r="Z1424" s="9" t="s">
        <v>1561</v>
      </c>
    </row>
    <row r="1425" spans="26:26" x14ac:dyDescent="0.2">
      <c r="Z1425" s="9" t="s">
        <v>1562</v>
      </c>
    </row>
    <row r="1426" spans="26:26" x14ac:dyDescent="0.2">
      <c r="Z1426" s="9" t="s">
        <v>1563</v>
      </c>
    </row>
    <row r="1427" spans="26:26" x14ac:dyDescent="0.2">
      <c r="Z1427" s="9" t="s">
        <v>1564</v>
      </c>
    </row>
    <row r="1428" spans="26:26" x14ac:dyDescent="0.2">
      <c r="Z1428" s="9" t="s">
        <v>1565</v>
      </c>
    </row>
    <row r="1429" spans="26:26" x14ac:dyDescent="0.2">
      <c r="Z1429" s="9" t="s">
        <v>1566</v>
      </c>
    </row>
    <row r="1430" spans="26:26" x14ac:dyDescent="0.2">
      <c r="Z1430" s="9" t="s">
        <v>1567</v>
      </c>
    </row>
    <row r="1431" spans="26:26" x14ac:dyDescent="0.2">
      <c r="Z1431" s="9" t="s">
        <v>1568</v>
      </c>
    </row>
    <row r="1432" spans="26:26" x14ac:dyDescent="0.2">
      <c r="Z1432" s="9" t="s">
        <v>1569</v>
      </c>
    </row>
    <row r="1433" spans="26:26" x14ac:dyDescent="0.2">
      <c r="Z1433" s="9" t="s">
        <v>1570</v>
      </c>
    </row>
    <row r="1434" spans="26:26" x14ac:dyDescent="0.2">
      <c r="Z1434" s="9" t="s">
        <v>1571</v>
      </c>
    </row>
    <row r="1435" spans="26:26" x14ac:dyDescent="0.2">
      <c r="Z1435" s="9" t="s">
        <v>1572</v>
      </c>
    </row>
    <row r="1436" spans="26:26" x14ac:dyDescent="0.2">
      <c r="Z1436" s="9" t="s">
        <v>1573</v>
      </c>
    </row>
    <row r="1437" spans="26:26" x14ac:dyDescent="0.2">
      <c r="Z1437" s="9" t="s">
        <v>1574</v>
      </c>
    </row>
    <row r="1438" spans="26:26" x14ac:dyDescent="0.2">
      <c r="Z1438" s="9" t="s">
        <v>1575</v>
      </c>
    </row>
    <row r="1439" spans="26:26" x14ac:dyDescent="0.2">
      <c r="Z1439" s="9" t="s">
        <v>1576</v>
      </c>
    </row>
    <row r="1440" spans="26:26" x14ac:dyDescent="0.2">
      <c r="Z1440" s="9" t="s">
        <v>1577</v>
      </c>
    </row>
    <row r="1441" spans="26:26" x14ac:dyDescent="0.2">
      <c r="Z1441" s="9" t="s">
        <v>1578</v>
      </c>
    </row>
    <row r="1442" spans="26:26" x14ac:dyDescent="0.2">
      <c r="Z1442" s="9" t="s">
        <v>1579</v>
      </c>
    </row>
    <row r="1443" spans="26:26" x14ac:dyDescent="0.2">
      <c r="Z1443" s="9" t="s">
        <v>1580</v>
      </c>
    </row>
    <row r="1444" spans="26:26" x14ac:dyDescent="0.2">
      <c r="Z1444" s="9" t="s">
        <v>1581</v>
      </c>
    </row>
    <row r="1445" spans="26:26" x14ac:dyDescent="0.2">
      <c r="Z1445" s="9" t="s">
        <v>1582</v>
      </c>
    </row>
    <row r="1446" spans="26:26" x14ac:dyDescent="0.2">
      <c r="Z1446" s="9" t="s">
        <v>1583</v>
      </c>
    </row>
    <row r="1447" spans="26:26" x14ac:dyDescent="0.2">
      <c r="Z1447" s="9" t="s">
        <v>1584</v>
      </c>
    </row>
    <row r="1448" spans="26:26" x14ac:dyDescent="0.2">
      <c r="Z1448" s="9" t="s">
        <v>1585</v>
      </c>
    </row>
    <row r="1449" spans="26:26" x14ac:dyDescent="0.2">
      <c r="Z1449" s="9" t="s">
        <v>1586</v>
      </c>
    </row>
    <row r="1450" spans="26:26" x14ac:dyDescent="0.2">
      <c r="Z1450" s="9" t="s">
        <v>1587</v>
      </c>
    </row>
    <row r="1451" spans="26:26" x14ac:dyDescent="0.2">
      <c r="Z1451" s="9" t="s">
        <v>1588</v>
      </c>
    </row>
    <row r="1452" spans="26:26" x14ac:dyDescent="0.2">
      <c r="Z1452" s="9" t="s">
        <v>1589</v>
      </c>
    </row>
    <row r="1453" spans="26:26" x14ac:dyDescent="0.2">
      <c r="Z1453" s="9" t="s">
        <v>1590</v>
      </c>
    </row>
    <row r="1454" spans="26:26" x14ac:dyDescent="0.2">
      <c r="Z1454" s="9" t="s">
        <v>1591</v>
      </c>
    </row>
    <row r="1455" spans="26:26" x14ac:dyDescent="0.2">
      <c r="Z1455" s="9" t="s">
        <v>1592</v>
      </c>
    </row>
    <row r="1456" spans="26:26" x14ac:dyDescent="0.2">
      <c r="Z1456" s="9" t="s">
        <v>1593</v>
      </c>
    </row>
    <row r="1457" spans="26:26" x14ac:dyDescent="0.2">
      <c r="Z1457" s="9" t="s">
        <v>1594</v>
      </c>
    </row>
    <row r="1458" spans="26:26" x14ac:dyDescent="0.2">
      <c r="Z1458" s="9" t="s">
        <v>1595</v>
      </c>
    </row>
    <row r="1459" spans="26:26" x14ac:dyDescent="0.2">
      <c r="Z1459" s="9" t="s">
        <v>1596</v>
      </c>
    </row>
    <row r="1460" spans="26:26" x14ac:dyDescent="0.2">
      <c r="Z1460" s="9" t="s">
        <v>1597</v>
      </c>
    </row>
    <row r="1461" spans="26:26" x14ac:dyDescent="0.2">
      <c r="Z1461" s="9" t="s">
        <v>1598</v>
      </c>
    </row>
    <row r="1462" spans="26:26" x14ac:dyDescent="0.2">
      <c r="Z1462" s="9" t="s">
        <v>1599</v>
      </c>
    </row>
    <row r="1463" spans="26:26" x14ac:dyDescent="0.2">
      <c r="Z1463" s="9" t="s">
        <v>1600</v>
      </c>
    </row>
    <row r="1464" spans="26:26" x14ac:dyDescent="0.2">
      <c r="Z1464" s="9" t="s">
        <v>1601</v>
      </c>
    </row>
    <row r="1465" spans="26:26" x14ac:dyDescent="0.2">
      <c r="Z1465" s="9" t="s">
        <v>1602</v>
      </c>
    </row>
    <row r="1466" spans="26:26" x14ac:dyDescent="0.2">
      <c r="Z1466" s="9" t="s">
        <v>1603</v>
      </c>
    </row>
    <row r="1467" spans="26:26" x14ac:dyDescent="0.2">
      <c r="Z1467" s="9" t="s">
        <v>1604</v>
      </c>
    </row>
    <row r="1468" spans="26:26" x14ac:dyDescent="0.2">
      <c r="Z1468" s="9" t="s">
        <v>1605</v>
      </c>
    </row>
    <row r="1469" spans="26:26" x14ac:dyDescent="0.2">
      <c r="Z1469" s="9" t="s">
        <v>1606</v>
      </c>
    </row>
    <row r="1470" spans="26:26" x14ac:dyDescent="0.2">
      <c r="Z1470" s="9" t="s">
        <v>1607</v>
      </c>
    </row>
    <row r="1471" spans="26:26" x14ac:dyDescent="0.2">
      <c r="Z1471" s="9" t="s">
        <v>1608</v>
      </c>
    </row>
    <row r="1472" spans="26:26" x14ac:dyDescent="0.2">
      <c r="Z1472" s="9" t="s">
        <v>1609</v>
      </c>
    </row>
    <row r="1473" spans="26:26" x14ac:dyDescent="0.2">
      <c r="Z1473" s="9" t="s">
        <v>1610</v>
      </c>
    </row>
    <row r="1474" spans="26:26" x14ac:dyDescent="0.2">
      <c r="Z1474" s="9" t="s">
        <v>1611</v>
      </c>
    </row>
    <row r="1475" spans="26:26" x14ac:dyDescent="0.2">
      <c r="Z1475" s="9" t="s">
        <v>1612</v>
      </c>
    </row>
    <row r="1476" spans="26:26" x14ac:dyDescent="0.2">
      <c r="Z1476" s="9" t="s">
        <v>1613</v>
      </c>
    </row>
    <row r="1477" spans="26:26" x14ac:dyDescent="0.2">
      <c r="Z1477" s="9" t="s">
        <v>1614</v>
      </c>
    </row>
    <row r="1478" spans="26:26" x14ac:dyDescent="0.2">
      <c r="Z1478" s="9" t="s">
        <v>1615</v>
      </c>
    </row>
    <row r="1479" spans="26:26" x14ac:dyDescent="0.2">
      <c r="Z1479" s="9" t="s">
        <v>1616</v>
      </c>
    </row>
    <row r="1480" spans="26:26" x14ac:dyDescent="0.2">
      <c r="Z1480" s="9" t="s">
        <v>1617</v>
      </c>
    </row>
    <row r="1481" spans="26:26" x14ac:dyDescent="0.2">
      <c r="Z1481" s="9" t="s">
        <v>1618</v>
      </c>
    </row>
    <row r="1482" spans="26:26" x14ac:dyDescent="0.2">
      <c r="Z1482" s="9" t="s">
        <v>1619</v>
      </c>
    </row>
    <row r="1483" spans="26:26" x14ac:dyDescent="0.2">
      <c r="Z1483" s="9" t="s">
        <v>1620</v>
      </c>
    </row>
    <row r="1484" spans="26:26" x14ac:dyDescent="0.2">
      <c r="Z1484" s="9" t="s">
        <v>1621</v>
      </c>
    </row>
    <row r="1485" spans="26:26" x14ac:dyDescent="0.2">
      <c r="Z1485" s="9" t="s">
        <v>1622</v>
      </c>
    </row>
    <row r="1486" spans="26:26" x14ac:dyDescent="0.2">
      <c r="Z1486" s="9" t="s">
        <v>1623</v>
      </c>
    </row>
    <row r="1487" spans="26:26" x14ac:dyDescent="0.2">
      <c r="Z1487" s="9" t="s">
        <v>1624</v>
      </c>
    </row>
    <row r="1488" spans="26:26" x14ac:dyDescent="0.2">
      <c r="Z1488" s="9" t="s">
        <v>1625</v>
      </c>
    </row>
    <row r="1489" spans="26:26" x14ac:dyDescent="0.2">
      <c r="Z1489" s="9" t="s">
        <v>1626</v>
      </c>
    </row>
    <row r="1490" spans="26:26" x14ac:dyDescent="0.2">
      <c r="Z1490" s="9" t="s">
        <v>1627</v>
      </c>
    </row>
    <row r="1491" spans="26:26" x14ac:dyDescent="0.2">
      <c r="Z1491" s="9" t="s">
        <v>1628</v>
      </c>
    </row>
    <row r="1492" spans="26:26" x14ac:dyDescent="0.2">
      <c r="Z1492" s="9" t="s">
        <v>1629</v>
      </c>
    </row>
    <row r="1493" spans="26:26" x14ac:dyDescent="0.2">
      <c r="Z1493" s="9" t="s">
        <v>1630</v>
      </c>
    </row>
    <row r="1494" spans="26:26" x14ac:dyDescent="0.2">
      <c r="Z1494" s="9" t="s">
        <v>1631</v>
      </c>
    </row>
    <row r="1495" spans="26:26" x14ac:dyDescent="0.2">
      <c r="Z1495" s="9" t="s">
        <v>1632</v>
      </c>
    </row>
    <row r="1496" spans="26:26" x14ac:dyDescent="0.2">
      <c r="Z1496" s="9" t="s">
        <v>1633</v>
      </c>
    </row>
    <row r="1497" spans="26:26" x14ac:dyDescent="0.2">
      <c r="Z1497" s="9" t="s">
        <v>1634</v>
      </c>
    </row>
    <row r="1498" spans="26:26" x14ac:dyDescent="0.2">
      <c r="Z1498" s="9" t="s">
        <v>1635</v>
      </c>
    </row>
    <row r="1499" spans="26:26" x14ac:dyDescent="0.2">
      <c r="Z1499" s="9" t="s">
        <v>1636</v>
      </c>
    </row>
    <row r="1500" spans="26:26" x14ac:dyDescent="0.2">
      <c r="Z1500" s="9" t="s">
        <v>1637</v>
      </c>
    </row>
    <row r="1501" spans="26:26" x14ac:dyDescent="0.2">
      <c r="Z1501" s="9" t="s">
        <v>1638</v>
      </c>
    </row>
    <row r="1502" spans="26:26" x14ac:dyDescent="0.2">
      <c r="Z1502" s="9" t="s">
        <v>1639</v>
      </c>
    </row>
    <row r="1503" spans="26:26" x14ac:dyDescent="0.2">
      <c r="Z1503" s="9" t="s">
        <v>1640</v>
      </c>
    </row>
    <row r="1504" spans="26:26" x14ac:dyDescent="0.2">
      <c r="Z1504" s="9" t="s">
        <v>1641</v>
      </c>
    </row>
    <row r="1505" spans="26:26" x14ac:dyDescent="0.2">
      <c r="Z1505" s="9" t="s">
        <v>1642</v>
      </c>
    </row>
    <row r="1506" spans="26:26" x14ac:dyDescent="0.2">
      <c r="Z1506" s="9" t="s">
        <v>1643</v>
      </c>
    </row>
    <row r="1507" spans="26:26" x14ac:dyDescent="0.2">
      <c r="Z1507" s="9" t="s">
        <v>1644</v>
      </c>
    </row>
    <row r="1508" spans="26:26" x14ac:dyDescent="0.2">
      <c r="Z1508" s="9" t="s">
        <v>1645</v>
      </c>
    </row>
    <row r="1509" spans="26:26" x14ac:dyDescent="0.2">
      <c r="Z1509" s="9" t="s">
        <v>1646</v>
      </c>
    </row>
    <row r="1510" spans="26:26" x14ac:dyDescent="0.2">
      <c r="Z1510" s="9" t="s">
        <v>1647</v>
      </c>
    </row>
    <row r="1511" spans="26:26" x14ac:dyDescent="0.2">
      <c r="Z1511" s="9" t="s">
        <v>1648</v>
      </c>
    </row>
    <row r="1512" spans="26:26" x14ac:dyDescent="0.2">
      <c r="Z1512" s="9" t="s">
        <v>1649</v>
      </c>
    </row>
    <row r="1513" spans="26:26" x14ac:dyDescent="0.2">
      <c r="Z1513" s="9" t="s">
        <v>1650</v>
      </c>
    </row>
    <row r="1514" spans="26:26" x14ac:dyDescent="0.2">
      <c r="Z1514" s="9" t="s">
        <v>1651</v>
      </c>
    </row>
    <row r="1515" spans="26:26" x14ac:dyDescent="0.2">
      <c r="Z1515" s="9" t="s">
        <v>1652</v>
      </c>
    </row>
    <row r="1516" spans="26:26" x14ac:dyDescent="0.2">
      <c r="Z1516" s="9" t="s">
        <v>1653</v>
      </c>
    </row>
    <row r="1517" spans="26:26" x14ac:dyDescent="0.2">
      <c r="Z1517" s="9" t="s">
        <v>1654</v>
      </c>
    </row>
    <row r="1518" spans="26:26" x14ac:dyDescent="0.2">
      <c r="Z1518" s="9" t="s">
        <v>1655</v>
      </c>
    </row>
    <row r="1519" spans="26:26" x14ac:dyDescent="0.2">
      <c r="Z1519" s="9" t="s">
        <v>1656</v>
      </c>
    </row>
    <row r="1520" spans="26:26" x14ac:dyDescent="0.2">
      <c r="Z1520" s="9" t="s">
        <v>1657</v>
      </c>
    </row>
    <row r="1521" spans="26:26" x14ac:dyDescent="0.2">
      <c r="Z1521" s="9" t="s">
        <v>1658</v>
      </c>
    </row>
    <row r="1522" spans="26:26" x14ac:dyDescent="0.2">
      <c r="Z1522" s="9" t="s">
        <v>1659</v>
      </c>
    </row>
    <row r="1523" spans="26:26" x14ac:dyDescent="0.2">
      <c r="Z1523" s="9" t="s">
        <v>1660</v>
      </c>
    </row>
    <row r="1524" spans="26:26" x14ac:dyDescent="0.2">
      <c r="Z1524" s="9" t="s">
        <v>1661</v>
      </c>
    </row>
    <row r="1525" spans="26:26" x14ac:dyDescent="0.2">
      <c r="Z1525" s="9" t="s">
        <v>1662</v>
      </c>
    </row>
    <row r="1526" spans="26:26" x14ac:dyDescent="0.2">
      <c r="Z1526" s="9" t="s">
        <v>1663</v>
      </c>
    </row>
    <row r="1527" spans="26:26" x14ac:dyDescent="0.2">
      <c r="Z1527" s="9" t="s">
        <v>1664</v>
      </c>
    </row>
    <row r="1528" spans="26:26" x14ac:dyDescent="0.2">
      <c r="Z1528" s="9" t="s">
        <v>1665</v>
      </c>
    </row>
    <row r="1529" spans="26:26" x14ac:dyDescent="0.2">
      <c r="Z1529" s="9" t="s">
        <v>1666</v>
      </c>
    </row>
    <row r="1530" spans="26:26" x14ac:dyDescent="0.2">
      <c r="Z1530" s="9" t="s">
        <v>1667</v>
      </c>
    </row>
    <row r="1531" spans="26:26" x14ac:dyDescent="0.2">
      <c r="Z1531" s="9" t="s">
        <v>1668</v>
      </c>
    </row>
    <row r="1532" spans="26:26" x14ac:dyDescent="0.2">
      <c r="Z1532" s="9" t="s">
        <v>1669</v>
      </c>
    </row>
    <row r="1533" spans="26:26" x14ac:dyDescent="0.2">
      <c r="Z1533" s="9" t="s">
        <v>1670</v>
      </c>
    </row>
    <row r="1534" spans="26:26" x14ac:dyDescent="0.2">
      <c r="Z1534" s="9" t="s">
        <v>1671</v>
      </c>
    </row>
    <row r="1535" spans="26:26" x14ac:dyDescent="0.2">
      <c r="Z1535" s="9" t="s">
        <v>1672</v>
      </c>
    </row>
    <row r="1536" spans="26:26" x14ac:dyDescent="0.2">
      <c r="Z1536" s="9" t="s">
        <v>1673</v>
      </c>
    </row>
    <row r="1537" spans="26:26" x14ac:dyDescent="0.2">
      <c r="Z1537" s="9" t="s">
        <v>1674</v>
      </c>
    </row>
    <row r="1538" spans="26:26" x14ac:dyDescent="0.2">
      <c r="Z1538" s="9" t="s">
        <v>1675</v>
      </c>
    </row>
    <row r="1539" spans="26:26" x14ac:dyDescent="0.2">
      <c r="Z1539" s="9" t="s">
        <v>1676</v>
      </c>
    </row>
    <row r="1540" spans="26:26" x14ac:dyDescent="0.2">
      <c r="Z1540" s="9" t="s">
        <v>1677</v>
      </c>
    </row>
    <row r="1541" spans="26:26" x14ac:dyDescent="0.2">
      <c r="Z1541" s="9" t="s">
        <v>1678</v>
      </c>
    </row>
    <row r="1542" spans="26:26" x14ac:dyDescent="0.2">
      <c r="Z1542" s="9" t="s">
        <v>1679</v>
      </c>
    </row>
    <row r="1543" spans="26:26" x14ac:dyDescent="0.2">
      <c r="Z1543" s="9" t="s">
        <v>1680</v>
      </c>
    </row>
    <row r="1544" spans="26:26" x14ac:dyDescent="0.2">
      <c r="Z1544" s="9" t="s">
        <v>1681</v>
      </c>
    </row>
    <row r="1545" spans="26:26" x14ac:dyDescent="0.2">
      <c r="Z1545" s="9" t="s">
        <v>1682</v>
      </c>
    </row>
    <row r="1546" spans="26:26" x14ac:dyDescent="0.2">
      <c r="Z1546" s="9" t="s">
        <v>1683</v>
      </c>
    </row>
    <row r="1547" spans="26:26" x14ac:dyDescent="0.2">
      <c r="Z1547" s="9" t="s">
        <v>1684</v>
      </c>
    </row>
    <row r="1548" spans="26:26" x14ac:dyDescent="0.2">
      <c r="Z1548" s="9" t="s">
        <v>1685</v>
      </c>
    </row>
    <row r="1549" spans="26:26" x14ac:dyDescent="0.2">
      <c r="Z1549" s="9" t="s">
        <v>1686</v>
      </c>
    </row>
    <row r="1550" spans="26:26" x14ac:dyDescent="0.2">
      <c r="Z1550" s="9" t="s">
        <v>1687</v>
      </c>
    </row>
    <row r="1551" spans="26:26" x14ac:dyDescent="0.2">
      <c r="Z1551" s="9" t="s">
        <v>1688</v>
      </c>
    </row>
    <row r="1552" spans="26:26" x14ac:dyDescent="0.2">
      <c r="Z1552" s="9" t="s">
        <v>1689</v>
      </c>
    </row>
    <row r="1553" spans="26:26" x14ac:dyDescent="0.2">
      <c r="Z1553" s="9" t="s">
        <v>1690</v>
      </c>
    </row>
    <row r="1554" spans="26:26" x14ac:dyDescent="0.2">
      <c r="Z1554" s="9" t="s">
        <v>1691</v>
      </c>
    </row>
    <row r="1555" spans="26:26" x14ac:dyDescent="0.2">
      <c r="Z1555" s="9" t="s">
        <v>1692</v>
      </c>
    </row>
    <row r="1556" spans="26:26" x14ac:dyDescent="0.2">
      <c r="Z1556" s="9" t="s">
        <v>1693</v>
      </c>
    </row>
    <row r="1557" spans="26:26" x14ac:dyDescent="0.2">
      <c r="Z1557" s="9" t="s">
        <v>1694</v>
      </c>
    </row>
    <row r="1558" spans="26:26" x14ac:dyDescent="0.2">
      <c r="Z1558" s="9" t="s">
        <v>1695</v>
      </c>
    </row>
    <row r="1559" spans="26:26" x14ac:dyDescent="0.2">
      <c r="Z1559" s="9" t="s">
        <v>1696</v>
      </c>
    </row>
    <row r="1560" spans="26:26" x14ac:dyDescent="0.2">
      <c r="Z1560" s="9" t="s">
        <v>1697</v>
      </c>
    </row>
    <row r="1561" spans="26:26" x14ac:dyDescent="0.2">
      <c r="Z1561" s="9" t="s">
        <v>1698</v>
      </c>
    </row>
    <row r="1562" spans="26:26" x14ac:dyDescent="0.2">
      <c r="Z1562" s="9" t="s">
        <v>1699</v>
      </c>
    </row>
    <row r="1563" spans="26:26" x14ac:dyDescent="0.2">
      <c r="Z1563" s="9" t="s">
        <v>1700</v>
      </c>
    </row>
    <row r="1564" spans="26:26" x14ac:dyDescent="0.2">
      <c r="Z1564" s="9" t="s">
        <v>1701</v>
      </c>
    </row>
    <row r="1565" spans="26:26" x14ac:dyDescent="0.2">
      <c r="Z1565" s="9" t="s">
        <v>1702</v>
      </c>
    </row>
    <row r="1566" spans="26:26" x14ac:dyDescent="0.2">
      <c r="Z1566" s="9" t="s">
        <v>1703</v>
      </c>
    </row>
    <row r="1567" spans="26:26" x14ac:dyDescent="0.2">
      <c r="Z1567" s="9" t="s">
        <v>1704</v>
      </c>
    </row>
    <row r="1568" spans="26:26" x14ac:dyDescent="0.2">
      <c r="Z1568" s="9" t="s">
        <v>1705</v>
      </c>
    </row>
    <row r="1569" spans="26:26" x14ac:dyDescent="0.2">
      <c r="Z1569" s="9" t="s">
        <v>1706</v>
      </c>
    </row>
    <row r="1570" spans="26:26" x14ac:dyDescent="0.2">
      <c r="Z1570" s="9" t="s">
        <v>1707</v>
      </c>
    </row>
    <row r="1571" spans="26:26" x14ac:dyDescent="0.2">
      <c r="Z1571" s="9" t="s">
        <v>1708</v>
      </c>
    </row>
    <row r="1572" spans="26:26" x14ac:dyDescent="0.2">
      <c r="Z1572" s="9" t="s">
        <v>1709</v>
      </c>
    </row>
    <row r="1573" spans="26:26" x14ac:dyDescent="0.2">
      <c r="Z1573" s="9" t="s">
        <v>1710</v>
      </c>
    </row>
    <row r="1574" spans="26:26" x14ac:dyDescent="0.2">
      <c r="Z1574" s="9" t="s">
        <v>1711</v>
      </c>
    </row>
    <row r="1575" spans="26:26" x14ac:dyDescent="0.2">
      <c r="Z1575" s="9" t="s">
        <v>1712</v>
      </c>
    </row>
    <row r="1576" spans="26:26" x14ac:dyDescent="0.2">
      <c r="Z1576" s="9" t="s">
        <v>1713</v>
      </c>
    </row>
    <row r="1577" spans="26:26" x14ac:dyDescent="0.2">
      <c r="Z1577" s="9" t="s">
        <v>1714</v>
      </c>
    </row>
    <row r="1578" spans="26:26" x14ac:dyDescent="0.2">
      <c r="Z1578" s="9" t="s">
        <v>1715</v>
      </c>
    </row>
    <row r="1579" spans="26:26" x14ac:dyDescent="0.2">
      <c r="Z1579" s="9" t="s">
        <v>1716</v>
      </c>
    </row>
    <row r="1580" spans="26:26" x14ac:dyDescent="0.2">
      <c r="Z1580" s="9" t="s">
        <v>1717</v>
      </c>
    </row>
    <row r="1581" spans="26:26" x14ac:dyDescent="0.2">
      <c r="Z1581" s="9" t="s">
        <v>1718</v>
      </c>
    </row>
    <row r="1582" spans="26:26" x14ac:dyDescent="0.2">
      <c r="Z1582" s="9" t="s">
        <v>1719</v>
      </c>
    </row>
    <row r="1583" spans="26:26" x14ac:dyDescent="0.2">
      <c r="Z1583" s="9" t="s">
        <v>1720</v>
      </c>
    </row>
    <row r="1584" spans="26:26" x14ac:dyDescent="0.2">
      <c r="Z1584" s="9" t="s">
        <v>1721</v>
      </c>
    </row>
    <row r="1585" spans="24:26" x14ac:dyDescent="0.2">
      <c r="Z1585" s="9" t="s">
        <v>1722</v>
      </c>
    </row>
    <row r="1586" spans="24:26" x14ac:dyDescent="0.2">
      <c r="Z1586" s="9" t="s">
        <v>842</v>
      </c>
    </row>
    <row r="1587" spans="24:26" x14ac:dyDescent="0.2">
      <c r="Z1587" s="9" t="s">
        <v>1723</v>
      </c>
    </row>
    <row r="1588" spans="24:26" x14ac:dyDescent="0.2">
      <c r="Z1588" s="9" t="s">
        <v>1724</v>
      </c>
    </row>
    <row r="1589" spans="24:26" x14ac:dyDescent="0.2">
      <c r="Z1589" s="9" t="s">
        <v>1725</v>
      </c>
    </row>
    <row r="1590" spans="24:26" x14ac:dyDescent="0.2">
      <c r="Z1590" s="9" t="s">
        <v>1726</v>
      </c>
    </row>
    <row r="1591" spans="24:26" x14ac:dyDescent="0.2">
      <c r="Z1591" s="9" t="s">
        <v>1727</v>
      </c>
    </row>
    <row r="1592" spans="24:26" x14ac:dyDescent="0.2">
      <c r="Z1592" s="9" t="s">
        <v>1728</v>
      </c>
    </row>
    <row r="1593" spans="24:26" x14ac:dyDescent="0.2">
      <c r="Z1593" s="9" t="s">
        <v>1729</v>
      </c>
    </row>
    <row r="1594" spans="24:26" x14ac:dyDescent="0.2">
      <c r="Z1594" s="9" t="s">
        <v>1730</v>
      </c>
    </row>
    <row r="1595" spans="24:26" x14ac:dyDescent="0.2">
      <c r="Z1595" s="9" t="s">
        <v>1731</v>
      </c>
    </row>
    <row r="1596" spans="24:26" x14ac:dyDescent="0.2">
      <c r="Z1596" s="9" t="s">
        <v>1732</v>
      </c>
    </row>
    <row r="1598" spans="24:26" x14ac:dyDescent="0.2">
      <c r="X1598" s="9" t="s">
        <v>1838</v>
      </c>
      <c r="Z1598" s="9" t="s">
        <v>1733</v>
      </c>
    </row>
    <row r="1599" spans="24:26" x14ac:dyDescent="0.2">
      <c r="Z1599" s="9" t="s">
        <v>1734</v>
      </c>
    </row>
    <row r="1600" spans="24:26" x14ac:dyDescent="0.2">
      <c r="Z1600" s="9" t="s">
        <v>650</v>
      </c>
    </row>
    <row r="1601" spans="26:26" x14ac:dyDescent="0.2">
      <c r="Z1601" s="9" t="s">
        <v>1735</v>
      </c>
    </row>
    <row r="1602" spans="26:26" x14ac:dyDescent="0.2">
      <c r="Z1602" s="9" t="s">
        <v>1736</v>
      </c>
    </row>
    <row r="1603" spans="26:26" x14ac:dyDescent="0.2">
      <c r="Z1603" s="9" t="s">
        <v>1106</v>
      </c>
    </row>
    <row r="1604" spans="26:26" x14ac:dyDescent="0.2">
      <c r="Z1604" s="9" t="s">
        <v>1737</v>
      </c>
    </row>
    <row r="1605" spans="26:26" x14ac:dyDescent="0.2">
      <c r="Z1605" s="9" t="s">
        <v>1738</v>
      </c>
    </row>
    <row r="1606" spans="26:26" x14ac:dyDescent="0.2">
      <c r="Z1606" s="9" t="s">
        <v>1739</v>
      </c>
    </row>
    <row r="1607" spans="26:26" x14ac:dyDescent="0.2">
      <c r="Z1607" s="9" t="s">
        <v>1740</v>
      </c>
    </row>
    <row r="1608" spans="26:26" x14ac:dyDescent="0.2">
      <c r="Z1608" s="9" t="s">
        <v>1741</v>
      </c>
    </row>
    <row r="1609" spans="26:26" x14ac:dyDescent="0.2">
      <c r="Z1609" s="9" t="s">
        <v>1742</v>
      </c>
    </row>
    <row r="1610" spans="26:26" x14ac:dyDescent="0.2">
      <c r="Z1610" s="9" t="s">
        <v>1743</v>
      </c>
    </row>
    <row r="1611" spans="26:26" x14ac:dyDescent="0.2">
      <c r="Z1611" s="9" t="s">
        <v>1744</v>
      </c>
    </row>
    <row r="1612" spans="26:26" x14ac:dyDescent="0.2">
      <c r="Z1612" s="9" t="s">
        <v>1745</v>
      </c>
    </row>
    <row r="1613" spans="26:26" x14ac:dyDescent="0.2">
      <c r="Z1613" s="9" t="s">
        <v>1746</v>
      </c>
    </row>
    <row r="1614" spans="26:26" x14ac:dyDescent="0.2">
      <c r="Z1614" s="9" t="s">
        <v>1747</v>
      </c>
    </row>
    <row r="1615" spans="26:26" x14ac:dyDescent="0.2">
      <c r="Z1615" s="9" t="s">
        <v>1748</v>
      </c>
    </row>
    <row r="1616" spans="26:26" x14ac:dyDescent="0.2">
      <c r="Z1616" s="9" t="s">
        <v>1749</v>
      </c>
    </row>
    <row r="1617" spans="26:26" x14ac:dyDescent="0.2">
      <c r="Z1617" s="9" t="s">
        <v>1750</v>
      </c>
    </row>
    <row r="1618" spans="26:26" x14ac:dyDescent="0.2">
      <c r="Z1618" s="9" t="s">
        <v>1751</v>
      </c>
    </row>
    <row r="1619" spans="26:26" x14ac:dyDescent="0.2">
      <c r="Z1619" s="9" t="s">
        <v>1752</v>
      </c>
    </row>
    <row r="1620" spans="26:26" x14ac:dyDescent="0.2">
      <c r="Z1620" s="9" t="s">
        <v>1753</v>
      </c>
    </row>
    <row r="1621" spans="26:26" x14ac:dyDescent="0.2">
      <c r="Z1621" s="9" t="s">
        <v>1754</v>
      </c>
    </row>
    <row r="1622" spans="26:26" x14ac:dyDescent="0.2">
      <c r="Z1622" s="9" t="s">
        <v>1755</v>
      </c>
    </row>
    <row r="1623" spans="26:26" x14ac:dyDescent="0.2">
      <c r="Z1623" s="9" t="s">
        <v>1756</v>
      </c>
    </row>
    <row r="1624" spans="26:26" x14ac:dyDescent="0.2">
      <c r="Z1624" s="9" t="s">
        <v>1757</v>
      </c>
    </row>
    <row r="1625" spans="26:26" x14ac:dyDescent="0.2">
      <c r="Z1625" s="9" t="s">
        <v>1758</v>
      </c>
    </row>
    <row r="1626" spans="26:26" x14ac:dyDescent="0.2">
      <c r="Z1626" s="9" t="s">
        <v>1759</v>
      </c>
    </row>
    <row r="1627" spans="26:26" x14ac:dyDescent="0.2">
      <c r="Z1627" s="9" t="s">
        <v>1760</v>
      </c>
    </row>
    <row r="1628" spans="26:26" x14ac:dyDescent="0.2">
      <c r="Z1628" s="9" t="s">
        <v>1761</v>
      </c>
    </row>
    <row r="1629" spans="26:26" x14ac:dyDescent="0.2">
      <c r="Z1629" s="9" t="s">
        <v>1762</v>
      </c>
    </row>
    <row r="1630" spans="26:26" x14ac:dyDescent="0.2">
      <c r="Z1630" s="9" t="s">
        <v>1763</v>
      </c>
    </row>
    <row r="1631" spans="26:26" x14ac:dyDescent="0.2">
      <c r="Z1631" s="9" t="s">
        <v>874</v>
      </c>
    </row>
    <row r="1632" spans="26:26" x14ac:dyDescent="0.2">
      <c r="Z1632" s="9" t="s">
        <v>1764</v>
      </c>
    </row>
    <row r="1633" spans="26:26" x14ac:dyDescent="0.2">
      <c r="Z1633" s="9" t="s">
        <v>1765</v>
      </c>
    </row>
    <row r="1634" spans="26:26" x14ac:dyDescent="0.2">
      <c r="Z1634" s="9" t="s">
        <v>1766</v>
      </c>
    </row>
    <row r="1635" spans="26:26" x14ac:dyDescent="0.2">
      <c r="Z1635" s="9" t="s">
        <v>1767</v>
      </c>
    </row>
    <row r="1636" spans="26:26" x14ac:dyDescent="0.2">
      <c r="Z1636" s="9" t="s">
        <v>1768</v>
      </c>
    </row>
    <row r="1637" spans="26:26" x14ac:dyDescent="0.2">
      <c r="Z1637" s="9" t="s">
        <v>1769</v>
      </c>
    </row>
    <row r="1638" spans="26:26" x14ac:dyDescent="0.2">
      <c r="Z1638" s="9" t="s">
        <v>1770</v>
      </c>
    </row>
    <row r="1639" spans="26:26" x14ac:dyDescent="0.2">
      <c r="Z1639" s="9" t="s">
        <v>1771</v>
      </c>
    </row>
    <row r="1640" spans="26:26" x14ac:dyDescent="0.2">
      <c r="Z1640" s="9" t="s">
        <v>1772</v>
      </c>
    </row>
    <row r="1641" spans="26:26" x14ac:dyDescent="0.2">
      <c r="Z1641" s="9" t="s">
        <v>1773</v>
      </c>
    </row>
    <row r="1642" spans="26:26" x14ac:dyDescent="0.2">
      <c r="Z1642" s="9" t="s">
        <v>1774</v>
      </c>
    </row>
    <row r="1643" spans="26:26" x14ac:dyDescent="0.2">
      <c r="Z1643" s="9" t="s">
        <v>1775</v>
      </c>
    </row>
    <row r="1644" spans="26:26" x14ac:dyDescent="0.2">
      <c r="Z1644" s="9" t="s">
        <v>1776</v>
      </c>
    </row>
    <row r="1645" spans="26:26" x14ac:dyDescent="0.2">
      <c r="Z1645" s="9" t="s">
        <v>1777</v>
      </c>
    </row>
    <row r="1646" spans="26:26" x14ac:dyDescent="0.2">
      <c r="Z1646" s="9" t="s">
        <v>1778</v>
      </c>
    </row>
    <row r="1647" spans="26:26" x14ac:dyDescent="0.2">
      <c r="Z1647" s="9" t="s">
        <v>1779</v>
      </c>
    </row>
    <row r="1648" spans="26:26" x14ac:dyDescent="0.2">
      <c r="Z1648" s="9" t="s">
        <v>1780</v>
      </c>
    </row>
    <row r="1649" spans="26:26" x14ac:dyDescent="0.2">
      <c r="Z1649" s="9" t="s">
        <v>1781</v>
      </c>
    </row>
    <row r="1650" spans="26:26" x14ac:dyDescent="0.2">
      <c r="Z1650" s="9" t="s">
        <v>881</v>
      </c>
    </row>
    <row r="1651" spans="26:26" x14ac:dyDescent="0.2">
      <c r="Z1651" s="9" t="s">
        <v>1782</v>
      </c>
    </row>
    <row r="1652" spans="26:26" x14ac:dyDescent="0.2">
      <c r="Z1652" s="9" t="s">
        <v>1783</v>
      </c>
    </row>
    <row r="1653" spans="26:26" x14ac:dyDescent="0.2">
      <c r="Z1653" s="9" t="s">
        <v>1784</v>
      </c>
    </row>
    <row r="1654" spans="26:26" x14ac:dyDescent="0.2">
      <c r="Z1654" s="9" t="s">
        <v>1785</v>
      </c>
    </row>
    <row r="1655" spans="26:26" x14ac:dyDescent="0.2">
      <c r="Z1655" s="9" t="s">
        <v>1786</v>
      </c>
    </row>
    <row r="1656" spans="26:26" x14ac:dyDescent="0.2">
      <c r="Z1656" s="9" t="s">
        <v>1787</v>
      </c>
    </row>
    <row r="1657" spans="26:26" x14ac:dyDescent="0.2">
      <c r="Z1657" s="9" t="s">
        <v>1788</v>
      </c>
    </row>
    <row r="1658" spans="26:26" x14ac:dyDescent="0.2">
      <c r="Z1658" s="9" t="s">
        <v>1789</v>
      </c>
    </row>
    <row r="1659" spans="26:26" x14ac:dyDescent="0.2">
      <c r="Z1659" s="9" t="s">
        <v>669</v>
      </c>
    </row>
    <row r="1660" spans="26:26" x14ac:dyDescent="0.2">
      <c r="Z1660" s="9" t="s">
        <v>1790</v>
      </c>
    </row>
    <row r="1661" spans="26:26" x14ac:dyDescent="0.2">
      <c r="Z1661" s="9" t="s">
        <v>1791</v>
      </c>
    </row>
    <row r="1662" spans="26:26" x14ac:dyDescent="0.2">
      <c r="Z1662" s="9" t="s">
        <v>1792</v>
      </c>
    </row>
    <row r="1663" spans="26:26" x14ac:dyDescent="0.2">
      <c r="Z1663" s="9" t="s">
        <v>1793</v>
      </c>
    </row>
    <row r="1664" spans="26:26" x14ac:dyDescent="0.2">
      <c r="Z1664" s="9" t="s">
        <v>444</v>
      </c>
    </row>
    <row r="1665" spans="26:26" x14ac:dyDescent="0.2">
      <c r="Z1665" s="9" t="s">
        <v>501</v>
      </c>
    </row>
    <row r="1666" spans="26:26" x14ac:dyDescent="0.2">
      <c r="Z1666" s="9" t="s">
        <v>1794</v>
      </c>
    </row>
    <row r="1667" spans="26:26" x14ac:dyDescent="0.2">
      <c r="Z1667" s="9" t="s">
        <v>1795</v>
      </c>
    </row>
    <row r="1668" spans="26:26" x14ac:dyDescent="0.2">
      <c r="Z1668" s="9" t="s">
        <v>1796</v>
      </c>
    </row>
    <row r="1669" spans="26:26" x14ac:dyDescent="0.2">
      <c r="Z1669" s="9" t="s">
        <v>1797</v>
      </c>
    </row>
    <row r="1670" spans="26:26" x14ac:dyDescent="0.2">
      <c r="Z1670" s="9" t="s">
        <v>1798</v>
      </c>
    </row>
    <row r="1671" spans="26:26" x14ac:dyDescent="0.2">
      <c r="Z1671" s="9" t="s">
        <v>675</v>
      </c>
    </row>
    <row r="1672" spans="26:26" x14ac:dyDescent="0.2">
      <c r="Z1672" s="9" t="s">
        <v>1799</v>
      </c>
    </row>
    <row r="1673" spans="26:26" x14ac:dyDescent="0.2">
      <c r="Z1673" s="9" t="s">
        <v>1800</v>
      </c>
    </row>
    <row r="1674" spans="26:26" x14ac:dyDescent="0.2">
      <c r="Z1674" s="9" t="s">
        <v>1801</v>
      </c>
    </row>
    <row r="1675" spans="26:26" x14ac:dyDescent="0.2">
      <c r="Z1675" s="9" t="s">
        <v>1802</v>
      </c>
    </row>
    <row r="1676" spans="26:26" x14ac:dyDescent="0.2">
      <c r="Z1676" s="9" t="s">
        <v>1803</v>
      </c>
    </row>
    <row r="1677" spans="26:26" x14ac:dyDescent="0.2">
      <c r="Z1677" s="9" t="s">
        <v>1804</v>
      </c>
    </row>
    <row r="1678" spans="26:26" x14ac:dyDescent="0.2">
      <c r="Z1678" s="9" t="s">
        <v>1805</v>
      </c>
    </row>
    <row r="1679" spans="26:26" x14ac:dyDescent="0.2">
      <c r="Z1679" s="9" t="s">
        <v>1806</v>
      </c>
    </row>
    <row r="1680" spans="26:26" x14ac:dyDescent="0.2">
      <c r="Z1680" s="9" t="s">
        <v>1807</v>
      </c>
    </row>
    <row r="1681" spans="26:26" x14ac:dyDescent="0.2">
      <c r="Z1681" s="9" t="s">
        <v>1808</v>
      </c>
    </row>
    <row r="1682" spans="26:26" x14ac:dyDescent="0.2">
      <c r="Z1682" s="9" t="s">
        <v>1809</v>
      </c>
    </row>
    <row r="1683" spans="26:26" x14ac:dyDescent="0.2">
      <c r="Z1683" s="9" t="s">
        <v>1810</v>
      </c>
    </row>
    <row r="1684" spans="26:26" x14ac:dyDescent="0.2">
      <c r="Z1684" s="9" t="s">
        <v>1811</v>
      </c>
    </row>
    <row r="1685" spans="26:26" x14ac:dyDescent="0.2">
      <c r="Z1685" s="9" t="s">
        <v>1812</v>
      </c>
    </row>
    <row r="1686" spans="26:26" x14ac:dyDescent="0.2">
      <c r="Z1686" s="9" t="s">
        <v>1813</v>
      </c>
    </row>
    <row r="1687" spans="26:26" x14ac:dyDescent="0.2">
      <c r="Z1687" s="9" t="s">
        <v>1814</v>
      </c>
    </row>
    <row r="1688" spans="26:26" x14ac:dyDescent="0.2">
      <c r="Z1688" s="9" t="s">
        <v>1815</v>
      </c>
    </row>
    <row r="1689" spans="26:26" x14ac:dyDescent="0.2">
      <c r="Z1689" s="9" t="s">
        <v>1816</v>
      </c>
    </row>
    <row r="1690" spans="26:26" x14ac:dyDescent="0.2">
      <c r="Z1690" s="9" t="s">
        <v>1817</v>
      </c>
    </row>
    <row r="1691" spans="26:26" x14ac:dyDescent="0.2">
      <c r="Z1691" s="9" t="s">
        <v>1818</v>
      </c>
    </row>
    <row r="1692" spans="26:26" x14ac:dyDescent="0.2">
      <c r="Z1692" s="9" t="s">
        <v>1819</v>
      </c>
    </row>
    <row r="1693" spans="26:26" x14ac:dyDescent="0.2">
      <c r="Z1693" s="9" t="s">
        <v>1820</v>
      </c>
    </row>
    <row r="1694" spans="26:26" x14ac:dyDescent="0.2">
      <c r="Z1694" s="9" t="s">
        <v>1821</v>
      </c>
    </row>
    <row r="1695" spans="26:26" x14ac:dyDescent="0.2">
      <c r="Z1695" s="9" t="s">
        <v>1822</v>
      </c>
    </row>
    <row r="1696" spans="26:26" x14ac:dyDescent="0.2">
      <c r="Z1696" s="9" t="s">
        <v>1823</v>
      </c>
    </row>
    <row r="1697" spans="26:26" x14ac:dyDescent="0.2">
      <c r="Z1697" s="9" t="s">
        <v>1824</v>
      </c>
    </row>
    <row r="1698" spans="26:26" x14ac:dyDescent="0.2">
      <c r="Z1698" s="9" t="s">
        <v>1825</v>
      </c>
    </row>
    <row r="1699" spans="26:26" x14ac:dyDescent="0.2">
      <c r="Z1699" s="9" t="s">
        <v>1826</v>
      </c>
    </row>
    <row r="1700" spans="26:26" x14ac:dyDescent="0.2">
      <c r="Z1700" s="9" t="s">
        <v>1827</v>
      </c>
    </row>
    <row r="1701" spans="26:26" x14ac:dyDescent="0.2">
      <c r="Z1701" s="9" t="s">
        <v>1828</v>
      </c>
    </row>
    <row r="1702" spans="26:26" x14ac:dyDescent="0.2">
      <c r="Z1702" s="9" t="s">
        <v>1829</v>
      </c>
    </row>
    <row r="1703" spans="26:26" x14ac:dyDescent="0.2">
      <c r="Z1703" s="9" t="s">
        <v>1830</v>
      </c>
    </row>
    <row r="1704" spans="26:26" x14ac:dyDescent="0.2">
      <c r="Z1704" s="9" t="s">
        <v>370</v>
      </c>
    </row>
    <row r="1705" spans="26:26" x14ac:dyDescent="0.2">
      <c r="Z1705" s="9" t="s">
        <v>1831</v>
      </c>
    </row>
    <row r="1706" spans="26:26" x14ac:dyDescent="0.2">
      <c r="Z1706" s="9" t="s">
        <v>1832</v>
      </c>
    </row>
    <row r="1707" spans="26:26" x14ac:dyDescent="0.2">
      <c r="Z1707" s="9" t="s">
        <v>1833</v>
      </c>
    </row>
    <row r="1708" spans="26:26" x14ac:dyDescent="0.2">
      <c r="Z1708" s="9" t="s">
        <v>1834</v>
      </c>
    </row>
    <row r="1709" spans="26:26" x14ac:dyDescent="0.2">
      <c r="Z1709" s="9" t="s">
        <v>1835</v>
      </c>
    </row>
    <row r="1710" spans="26:26" x14ac:dyDescent="0.2">
      <c r="Z1710" s="9" t="s">
        <v>377</v>
      </c>
    </row>
    <row r="1711" spans="26:26" x14ac:dyDescent="0.2">
      <c r="Z1711" s="9" t="s">
        <v>1836</v>
      </c>
    </row>
    <row r="1712" spans="26:26" x14ac:dyDescent="0.2">
      <c r="Z1712" s="9" t="s">
        <v>1837</v>
      </c>
    </row>
    <row r="1713" spans="26:26" x14ac:dyDescent="0.2">
      <c r="Z1713" s="9" t="s">
        <v>1838</v>
      </c>
    </row>
    <row r="1714" spans="26:26" x14ac:dyDescent="0.2">
      <c r="Z1714" s="9" t="s">
        <v>1839</v>
      </c>
    </row>
    <row r="1715" spans="26:26" x14ac:dyDescent="0.2">
      <c r="Z1715" s="9" t="s">
        <v>1840</v>
      </c>
    </row>
    <row r="1716" spans="26:26" x14ac:dyDescent="0.2">
      <c r="Z1716" s="9" t="s">
        <v>1841</v>
      </c>
    </row>
    <row r="1717" spans="26:26" x14ac:dyDescent="0.2">
      <c r="Z1717" s="9" t="s">
        <v>1842</v>
      </c>
    </row>
    <row r="1718" spans="26:26" x14ac:dyDescent="0.2">
      <c r="Z1718" s="9" t="s">
        <v>1843</v>
      </c>
    </row>
    <row r="1719" spans="26:26" x14ac:dyDescent="0.2">
      <c r="Z1719" s="9" t="s">
        <v>1844</v>
      </c>
    </row>
    <row r="1720" spans="26:26" x14ac:dyDescent="0.2">
      <c r="Z1720" s="9" t="s">
        <v>1845</v>
      </c>
    </row>
    <row r="1721" spans="26:26" x14ac:dyDescent="0.2">
      <c r="Z1721" s="9" t="s">
        <v>1846</v>
      </c>
    </row>
    <row r="1722" spans="26:26" x14ac:dyDescent="0.2">
      <c r="Z1722" s="9" t="s">
        <v>1847</v>
      </c>
    </row>
    <row r="1723" spans="26:26" x14ac:dyDescent="0.2">
      <c r="Z1723" s="9" t="s">
        <v>1848</v>
      </c>
    </row>
    <row r="1724" spans="26:26" x14ac:dyDescent="0.2">
      <c r="Z1724" s="9" t="s">
        <v>1849</v>
      </c>
    </row>
    <row r="1725" spans="26:26" x14ac:dyDescent="0.2">
      <c r="Z1725" s="9" t="s">
        <v>1850</v>
      </c>
    </row>
    <row r="1726" spans="26:26" x14ac:dyDescent="0.2">
      <c r="Z1726" s="9" t="s">
        <v>1851</v>
      </c>
    </row>
    <row r="1727" spans="26:26" x14ac:dyDescent="0.2">
      <c r="Z1727" s="9" t="s">
        <v>1852</v>
      </c>
    </row>
    <row r="1728" spans="26:26" x14ac:dyDescent="0.2">
      <c r="Z1728" s="9" t="s">
        <v>1853</v>
      </c>
    </row>
    <row r="1729" spans="26:26" x14ac:dyDescent="0.2">
      <c r="Z1729" s="9" t="s">
        <v>1854</v>
      </c>
    </row>
    <row r="1730" spans="26:26" x14ac:dyDescent="0.2">
      <c r="Z1730" s="9" t="s">
        <v>1855</v>
      </c>
    </row>
    <row r="1731" spans="26:26" x14ac:dyDescent="0.2">
      <c r="Z1731" s="9" t="s">
        <v>1856</v>
      </c>
    </row>
    <row r="1732" spans="26:26" x14ac:dyDescent="0.2">
      <c r="Z1732" s="9" t="s">
        <v>1857</v>
      </c>
    </row>
    <row r="1733" spans="26:26" x14ac:dyDescent="0.2">
      <c r="Z1733" s="9" t="s">
        <v>1858</v>
      </c>
    </row>
    <row r="1734" spans="26:26" x14ac:dyDescent="0.2">
      <c r="Z1734" s="9" t="s">
        <v>1859</v>
      </c>
    </row>
    <row r="1735" spans="26:26" x14ac:dyDescent="0.2">
      <c r="Z1735" s="9" t="s">
        <v>1860</v>
      </c>
    </row>
    <row r="1736" spans="26:26" x14ac:dyDescent="0.2">
      <c r="Z1736" s="9" t="s">
        <v>1861</v>
      </c>
    </row>
    <row r="1737" spans="26:26" x14ac:dyDescent="0.2">
      <c r="Z1737" s="9" t="s">
        <v>1862</v>
      </c>
    </row>
    <row r="1738" spans="26:26" x14ac:dyDescent="0.2">
      <c r="Z1738" s="9" t="s">
        <v>1863</v>
      </c>
    </row>
    <row r="1739" spans="26:26" x14ac:dyDescent="0.2">
      <c r="Z1739" s="9" t="s">
        <v>1864</v>
      </c>
    </row>
    <row r="1740" spans="26:26" x14ac:dyDescent="0.2">
      <c r="Z1740" s="9" t="s">
        <v>1865</v>
      </c>
    </row>
    <row r="1741" spans="26:26" x14ac:dyDescent="0.2">
      <c r="Z1741" s="9" t="s">
        <v>1866</v>
      </c>
    </row>
    <row r="1742" spans="26:26" x14ac:dyDescent="0.2">
      <c r="Z1742" s="9" t="s">
        <v>1867</v>
      </c>
    </row>
    <row r="1743" spans="26:26" x14ac:dyDescent="0.2">
      <c r="Z1743" s="9" t="s">
        <v>1868</v>
      </c>
    </row>
    <row r="1744" spans="26:26" x14ac:dyDescent="0.2">
      <c r="Z1744" s="9" t="s">
        <v>1869</v>
      </c>
    </row>
    <row r="1745" spans="26:26" x14ac:dyDescent="0.2">
      <c r="Z1745" s="9" t="s">
        <v>1870</v>
      </c>
    </row>
    <row r="1746" spans="26:26" x14ac:dyDescent="0.2">
      <c r="Z1746" s="9" t="s">
        <v>1871</v>
      </c>
    </row>
    <row r="1747" spans="26:26" x14ac:dyDescent="0.2">
      <c r="Z1747" s="9" t="s">
        <v>1872</v>
      </c>
    </row>
    <row r="1748" spans="26:26" x14ac:dyDescent="0.2">
      <c r="Z1748" s="9" t="s">
        <v>1873</v>
      </c>
    </row>
    <row r="1749" spans="26:26" x14ac:dyDescent="0.2">
      <c r="Z1749" s="9" t="s">
        <v>1874</v>
      </c>
    </row>
    <row r="1750" spans="26:26" x14ac:dyDescent="0.2">
      <c r="Z1750" s="9" t="s">
        <v>1875</v>
      </c>
    </row>
    <row r="1751" spans="26:26" x14ac:dyDescent="0.2">
      <c r="Z1751" s="9" t="s">
        <v>1876</v>
      </c>
    </row>
    <row r="1752" spans="26:26" x14ac:dyDescent="0.2">
      <c r="Z1752" s="9" t="s">
        <v>1877</v>
      </c>
    </row>
    <row r="1753" spans="26:26" x14ac:dyDescent="0.2">
      <c r="Z1753" s="9" t="s">
        <v>1878</v>
      </c>
    </row>
    <row r="1754" spans="26:26" x14ac:dyDescent="0.2">
      <c r="Z1754" s="9" t="s">
        <v>1879</v>
      </c>
    </row>
    <row r="1755" spans="26:26" x14ac:dyDescent="0.2">
      <c r="Z1755" s="9" t="s">
        <v>1880</v>
      </c>
    </row>
    <row r="1756" spans="26:26" x14ac:dyDescent="0.2">
      <c r="Z1756" s="9" t="s">
        <v>1881</v>
      </c>
    </row>
    <row r="1757" spans="26:26" x14ac:dyDescent="0.2">
      <c r="Z1757" s="9" t="s">
        <v>1882</v>
      </c>
    </row>
    <row r="1758" spans="26:26" x14ac:dyDescent="0.2">
      <c r="Z1758" s="9" t="s">
        <v>1883</v>
      </c>
    </row>
    <row r="1759" spans="26:26" x14ac:dyDescent="0.2">
      <c r="Z1759" s="9" t="s">
        <v>1884</v>
      </c>
    </row>
    <row r="1760" spans="26:26" x14ac:dyDescent="0.2">
      <c r="Z1760" s="9" t="s">
        <v>1885</v>
      </c>
    </row>
    <row r="1761" spans="26:26" x14ac:dyDescent="0.2">
      <c r="Z1761" s="9" t="s">
        <v>1886</v>
      </c>
    </row>
    <row r="1762" spans="26:26" x14ac:dyDescent="0.2">
      <c r="Z1762" s="9" t="s">
        <v>1887</v>
      </c>
    </row>
    <row r="1763" spans="26:26" x14ac:dyDescent="0.2">
      <c r="Z1763" s="9" t="s">
        <v>1888</v>
      </c>
    </row>
    <row r="1764" spans="26:26" x14ac:dyDescent="0.2">
      <c r="Z1764" s="9" t="s">
        <v>1889</v>
      </c>
    </row>
    <row r="1765" spans="26:26" x14ac:dyDescent="0.2">
      <c r="Z1765" s="9" t="s">
        <v>1890</v>
      </c>
    </row>
    <row r="1766" spans="26:26" x14ac:dyDescent="0.2">
      <c r="Z1766" s="9" t="s">
        <v>1891</v>
      </c>
    </row>
    <row r="1767" spans="26:26" x14ac:dyDescent="0.2">
      <c r="Z1767" s="9" t="s">
        <v>1892</v>
      </c>
    </row>
    <row r="1768" spans="26:26" x14ac:dyDescent="0.2">
      <c r="Z1768" s="9" t="s">
        <v>1893</v>
      </c>
    </row>
    <row r="1769" spans="26:26" x14ac:dyDescent="0.2">
      <c r="Z1769" s="9" t="s">
        <v>1894</v>
      </c>
    </row>
    <row r="1770" spans="26:26" x14ac:dyDescent="0.2">
      <c r="Z1770" s="9" t="s">
        <v>1895</v>
      </c>
    </row>
    <row r="1771" spans="26:26" x14ac:dyDescent="0.2">
      <c r="Z1771" s="9" t="s">
        <v>1896</v>
      </c>
    </row>
    <row r="1772" spans="26:26" x14ac:dyDescent="0.2">
      <c r="Z1772" s="9" t="s">
        <v>1897</v>
      </c>
    </row>
    <row r="1773" spans="26:26" x14ac:dyDescent="0.2">
      <c r="Z1773" s="9" t="s">
        <v>1898</v>
      </c>
    </row>
    <row r="1774" spans="26:26" x14ac:dyDescent="0.2">
      <c r="Z1774" s="9" t="s">
        <v>1899</v>
      </c>
    </row>
    <row r="1775" spans="26:26" x14ac:dyDescent="0.2">
      <c r="Z1775" s="9" t="s">
        <v>1900</v>
      </c>
    </row>
    <row r="1776" spans="26:26" x14ac:dyDescent="0.2">
      <c r="Z1776" s="9" t="s">
        <v>1901</v>
      </c>
    </row>
    <row r="1777" spans="26:26" x14ac:dyDescent="0.2">
      <c r="Z1777" s="9" t="s">
        <v>1902</v>
      </c>
    </row>
    <row r="1778" spans="26:26" x14ac:dyDescent="0.2">
      <c r="Z1778" s="9" t="s">
        <v>1903</v>
      </c>
    </row>
    <row r="1779" spans="26:26" x14ac:dyDescent="0.2">
      <c r="Z1779" s="9" t="s">
        <v>1904</v>
      </c>
    </row>
    <row r="1780" spans="26:26" x14ac:dyDescent="0.2">
      <c r="Z1780" s="9" t="s">
        <v>1905</v>
      </c>
    </row>
    <row r="1781" spans="26:26" x14ac:dyDescent="0.2">
      <c r="Z1781" s="9" t="s">
        <v>1906</v>
      </c>
    </row>
    <row r="1782" spans="26:26" x14ac:dyDescent="0.2">
      <c r="Z1782" s="9" t="s">
        <v>1907</v>
      </c>
    </row>
    <row r="1783" spans="26:26" x14ac:dyDescent="0.2">
      <c r="Z1783" s="9" t="s">
        <v>1908</v>
      </c>
    </row>
    <row r="1784" spans="26:26" x14ac:dyDescent="0.2">
      <c r="Z1784" s="9" t="s">
        <v>1909</v>
      </c>
    </row>
    <row r="1785" spans="26:26" x14ac:dyDescent="0.2">
      <c r="Z1785" s="9" t="s">
        <v>1910</v>
      </c>
    </row>
    <row r="1786" spans="26:26" x14ac:dyDescent="0.2">
      <c r="Z1786" s="9" t="s">
        <v>1911</v>
      </c>
    </row>
    <row r="1787" spans="26:26" x14ac:dyDescent="0.2">
      <c r="Z1787" s="9" t="s">
        <v>1912</v>
      </c>
    </row>
    <row r="1788" spans="26:26" x14ac:dyDescent="0.2">
      <c r="Z1788" s="9" t="s">
        <v>1913</v>
      </c>
    </row>
    <row r="1789" spans="26:26" x14ac:dyDescent="0.2">
      <c r="Z1789" s="9" t="s">
        <v>1914</v>
      </c>
    </row>
    <row r="1790" spans="26:26" x14ac:dyDescent="0.2">
      <c r="Z1790" s="9" t="s">
        <v>1915</v>
      </c>
    </row>
    <row r="1791" spans="26:26" x14ac:dyDescent="0.2">
      <c r="Z1791" s="9" t="s">
        <v>415</v>
      </c>
    </row>
    <row r="1792" spans="26:26" x14ac:dyDescent="0.2">
      <c r="Z1792" s="9" t="s">
        <v>529</v>
      </c>
    </row>
    <row r="1793" spans="26:26" x14ac:dyDescent="0.2">
      <c r="Z1793" s="9" t="s">
        <v>1916</v>
      </c>
    </row>
    <row r="1794" spans="26:26" x14ac:dyDescent="0.2">
      <c r="Z1794" s="9" t="s">
        <v>1917</v>
      </c>
    </row>
    <row r="1795" spans="26:26" x14ac:dyDescent="0.2">
      <c r="Z1795" s="9" t="s">
        <v>1918</v>
      </c>
    </row>
    <row r="1796" spans="26:26" x14ac:dyDescent="0.2">
      <c r="Z1796" s="9" t="s">
        <v>1919</v>
      </c>
    </row>
    <row r="1797" spans="26:26" x14ac:dyDescent="0.2">
      <c r="Z1797" s="9" t="s">
        <v>1920</v>
      </c>
    </row>
    <row r="1798" spans="26:26" x14ac:dyDescent="0.2">
      <c r="Z1798" s="9" t="s">
        <v>1921</v>
      </c>
    </row>
    <row r="1799" spans="26:26" x14ac:dyDescent="0.2">
      <c r="Z1799" s="9" t="s">
        <v>1922</v>
      </c>
    </row>
    <row r="1800" spans="26:26" x14ac:dyDescent="0.2">
      <c r="Z1800" s="9" t="s">
        <v>1923</v>
      </c>
    </row>
    <row r="1801" spans="26:26" x14ac:dyDescent="0.2">
      <c r="Z1801" s="9" t="s">
        <v>1924</v>
      </c>
    </row>
    <row r="1802" spans="26:26" x14ac:dyDescent="0.2">
      <c r="Z1802" s="9" t="s">
        <v>1925</v>
      </c>
    </row>
    <row r="1803" spans="26:26" x14ac:dyDescent="0.2">
      <c r="Z1803" s="9" t="s">
        <v>1926</v>
      </c>
    </row>
    <row r="1804" spans="26:26" x14ac:dyDescent="0.2">
      <c r="Z1804" s="9" t="s">
        <v>1927</v>
      </c>
    </row>
    <row r="1805" spans="26:26" x14ac:dyDescent="0.2">
      <c r="Z1805" s="9" t="s">
        <v>1928</v>
      </c>
    </row>
    <row r="1806" spans="26:26" x14ac:dyDescent="0.2">
      <c r="Z1806" s="9" t="s">
        <v>1929</v>
      </c>
    </row>
    <row r="1807" spans="26:26" x14ac:dyDescent="0.2">
      <c r="Z1807" s="9" t="s">
        <v>1930</v>
      </c>
    </row>
    <row r="1808" spans="26:26" x14ac:dyDescent="0.2">
      <c r="Z1808" s="9" t="s">
        <v>293</v>
      </c>
    </row>
    <row r="1809" spans="24:26" x14ac:dyDescent="0.2">
      <c r="Z1809" s="9" t="s">
        <v>1931</v>
      </c>
    </row>
    <row r="1810" spans="24:26" x14ac:dyDescent="0.2">
      <c r="Z1810" s="9" t="s">
        <v>1932</v>
      </c>
    </row>
    <row r="1811" spans="24:26" x14ac:dyDescent="0.2">
      <c r="Z1811" s="9" t="s">
        <v>1933</v>
      </c>
    </row>
    <row r="1812" spans="24:26" x14ac:dyDescent="0.2">
      <c r="Z1812" s="9" t="s">
        <v>1934</v>
      </c>
    </row>
    <row r="1813" spans="24:26" x14ac:dyDescent="0.2">
      <c r="Z1813" s="9" t="s">
        <v>1935</v>
      </c>
    </row>
    <row r="1814" spans="24:26" x14ac:dyDescent="0.2">
      <c r="Z1814" s="9" t="s">
        <v>1936</v>
      </c>
    </row>
    <row r="1816" spans="24:26" x14ac:dyDescent="0.2">
      <c r="X1816" s="9" t="s">
        <v>2547</v>
      </c>
      <c r="Z1816" s="9" t="s">
        <v>1937</v>
      </c>
    </row>
    <row r="1817" spans="24:26" x14ac:dyDescent="0.2">
      <c r="Z1817" s="9" t="s">
        <v>1938</v>
      </c>
    </row>
    <row r="1818" spans="24:26" x14ac:dyDescent="0.2">
      <c r="Z1818" s="9" t="s">
        <v>1939</v>
      </c>
    </row>
    <row r="1819" spans="24:26" x14ac:dyDescent="0.2">
      <c r="Z1819" s="9" t="s">
        <v>1940</v>
      </c>
    </row>
    <row r="1820" spans="24:26" x14ac:dyDescent="0.2">
      <c r="Z1820" s="9" t="s">
        <v>1941</v>
      </c>
    </row>
    <row r="1821" spans="24:26" x14ac:dyDescent="0.2">
      <c r="Z1821" s="9" t="s">
        <v>1942</v>
      </c>
    </row>
    <row r="1822" spans="24:26" x14ac:dyDescent="0.2">
      <c r="Z1822" s="9" t="s">
        <v>1943</v>
      </c>
    </row>
    <row r="1823" spans="24:26" x14ac:dyDescent="0.2">
      <c r="Z1823" s="9" t="s">
        <v>1944</v>
      </c>
    </row>
    <row r="1824" spans="24:26" x14ac:dyDescent="0.2">
      <c r="Z1824" s="9" t="s">
        <v>1945</v>
      </c>
    </row>
    <row r="1825" spans="24:26" x14ac:dyDescent="0.2">
      <c r="Z1825" s="9" t="s">
        <v>1946</v>
      </c>
    </row>
    <row r="1826" spans="24:26" x14ac:dyDescent="0.2">
      <c r="Z1826" s="9" t="s">
        <v>1947</v>
      </c>
    </row>
    <row r="1827" spans="24:26" x14ac:dyDescent="0.2">
      <c r="Z1827" s="9" t="s">
        <v>1948</v>
      </c>
    </row>
    <row r="1828" spans="24:26" x14ac:dyDescent="0.2">
      <c r="Z1828" s="9" t="s">
        <v>1949</v>
      </c>
    </row>
    <row r="1829" spans="24:26" x14ac:dyDescent="0.2">
      <c r="Z1829" s="9" t="s">
        <v>1950</v>
      </c>
    </row>
    <row r="1830" spans="24:26" x14ac:dyDescent="0.2">
      <c r="Z1830" s="9" t="s">
        <v>1951</v>
      </c>
    </row>
    <row r="1831" spans="24:26" x14ac:dyDescent="0.2">
      <c r="Z1831" s="9" t="s">
        <v>519</v>
      </c>
    </row>
    <row r="1832" spans="24:26" x14ac:dyDescent="0.2">
      <c r="Z1832" s="9" t="s">
        <v>1952</v>
      </c>
    </row>
    <row r="1833" spans="24:26" x14ac:dyDescent="0.2">
      <c r="Z1833" s="9" t="s">
        <v>827</v>
      </c>
    </row>
    <row r="1835" spans="24:26" x14ac:dyDescent="0.2">
      <c r="X1835" s="9" t="s">
        <v>2548</v>
      </c>
      <c r="Z1835" s="9" t="s">
        <v>481</v>
      </c>
    </row>
    <row r="1836" spans="24:26" x14ac:dyDescent="0.2">
      <c r="Z1836" s="9" t="s">
        <v>1953</v>
      </c>
    </row>
    <row r="1837" spans="24:26" x14ac:dyDescent="0.2">
      <c r="Z1837" s="9" t="s">
        <v>1954</v>
      </c>
    </row>
    <row r="1838" spans="24:26" x14ac:dyDescent="0.2">
      <c r="Z1838" s="9" t="s">
        <v>1955</v>
      </c>
    </row>
    <row r="1839" spans="24:26" x14ac:dyDescent="0.2">
      <c r="Z1839" s="9" t="s">
        <v>1956</v>
      </c>
    </row>
    <row r="1840" spans="24:26" x14ac:dyDescent="0.2">
      <c r="Z1840" s="9" t="s">
        <v>1017</v>
      </c>
    </row>
    <row r="1841" spans="24:26" x14ac:dyDescent="0.2">
      <c r="Z1841" s="9" t="s">
        <v>1957</v>
      </c>
    </row>
    <row r="1842" spans="24:26" x14ac:dyDescent="0.2">
      <c r="Z1842" s="9" t="s">
        <v>1958</v>
      </c>
    </row>
    <row r="1844" spans="24:26" x14ac:dyDescent="0.2">
      <c r="X1844" s="9" t="s">
        <v>2549</v>
      </c>
      <c r="Z1844" s="9" t="s">
        <v>1959</v>
      </c>
    </row>
    <row r="1845" spans="24:26" x14ac:dyDescent="0.2">
      <c r="Z1845" s="9" t="s">
        <v>1960</v>
      </c>
    </row>
    <row r="1846" spans="24:26" x14ac:dyDescent="0.2">
      <c r="Z1846" s="9" t="s">
        <v>1961</v>
      </c>
    </row>
    <row r="1847" spans="24:26" x14ac:dyDescent="0.2">
      <c r="Z1847" s="9" t="s">
        <v>1962</v>
      </c>
    </row>
    <row r="1848" spans="24:26" x14ac:dyDescent="0.2">
      <c r="Z1848" s="9" t="s">
        <v>1963</v>
      </c>
    </row>
    <row r="1849" spans="24:26" x14ac:dyDescent="0.2">
      <c r="Z1849" s="9" t="s">
        <v>1964</v>
      </c>
    </row>
    <row r="1850" spans="24:26" x14ac:dyDescent="0.2">
      <c r="Z1850" s="9" t="s">
        <v>1965</v>
      </c>
    </row>
    <row r="1851" spans="24:26" x14ac:dyDescent="0.2">
      <c r="Z1851" s="9" t="s">
        <v>1966</v>
      </c>
    </row>
    <row r="1852" spans="24:26" x14ac:dyDescent="0.2">
      <c r="Z1852" s="9" t="s">
        <v>1967</v>
      </c>
    </row>
    <row r="1853" spans="24:26" x14ac:dyDescent="0.2">
      <c r="Z1853" s="9" t="s">
        <v>1968</v>
      </c>
    </row>
    <row r="1854" spans="24:26" x14ac:dyDescent="0.2">
      <c r="Z1854" s="9" t="s">
        <v>1969</v>
      </c>
    </row>
    <row r="1855" spans="24:26" x14ac:dyDescent="0.2">
      <c r="Z1855" s="9" t="s">
        <v>1970</v>
      </c>
    </row>
    <row r="1856" spans="24:26" x14ac:dyDescent="0.2">
      <c r="Z1856" s="9" t="s">
        <v>1971</v>
      </c>
    </row>
    <row r="1857" spans="26:26" x14ac:dyDescent="0.2">
      <c r="Z1857" s="9" t="s">
        <v>1972</v>
      </c>
    </row>
    <row r="1858" spans="26:26" x14ac:dyDescent="0.2">
      <c r="Z1858" s="9" t="s">
        <v>1780</v>
      </c>
    </row>
    <row r="1859" spans="26:26" x14ac:dyDescent="0.2">
      <c r="Z1859" s="9" t="s">
        <v>1973</v>
      </c>
    </row>
    <row r="1860" spans="26:26" x14ac:dyDescent="0.2">
      <c r="Z1860" s="9" t="s">
        <v>1974</v>
      </c>
    </row>
    <row r="1861" spans="26:26" x14ac:dyDescent="0.2">
      <c r="Z1861" s="9" t="s">
        <v>1975</v>
      </c>
    </row>
    <row r="1862" spans="26:26" x14ac:dyDescent="0.2">
      <c r="Z1862" s="9" t="s">
        <v>1976</v>
      </c>
    </row>
    <row r="1863" spans="26:26" x14ac:dyDescent="0.2">
      <c r="Z1863" s="9" t="s">
        <v>1016</v>
      </c>
    </row>
    <row r="1864" spans="26:26" x14ac:dyDescent="0.2">
      <c r="Z1864" s="9" t="s">
        <v>1977</v>
      </c>
    </row>
    <row r="1865" spans="26:26" x14ac:dyDescent="0.2">
      <c r="Z1865" s="9" t="s">
        <v>1978</v>
      </c>
    </row>
    <row r="1866" spans="26:26" x14ac:dyDescent="0.2">
      <c r="Z1866" s="9" t="s">
        <v>1979</v>
      </c>
    </row>
    <row r="1867" spans="26:26" x14ac:dyDescent="0.2">
      <c r="Z1867" s="9" t="s">
        <v>1980</v>
      </c>
    </row>
    <row r="1868" spans="26:26" x14ac:dyDescent="0.2">
      <c r="Z1868" s="9" t="s">
        <v>381</v>
      </c>
    </row>
    <row r="1869" spans="26:26" x14ac:dyDescent="0.2">
      <c r="Z1869" s="9" t="s">
        <v>1981</v>
      </c>
    </row>
    <row r="1870" spans="26:26" x14ac:dyDescent="0.2">
      <c r="Z1870" s="9" t="s">
        <v>1982</v>
      </c>
    </row>
    <row r="1871" spans="26:26" x14ac:dyDescent="0.2">
      <c r="Z1871" s="9" t="s">
        <v>1983</v>
      </c>
    </row>
    <row r="1872" spans="26:26" x14ac:dyDescent="0.2">
      <c r="Z1872" s="9" t="s">
        <v>1984</v>
      </c>
    </row>
    <row r="1873" spans="26:26" x14ac:dyDescent="0.2">
      <c r="Z1873" s="9" t="s">
        <v>1985</v>
      </c>
    </row>
    <row r="1874" spans="26:26" x14ac:dyDescent="0.2">
      <c r="Z1874" s="9" t="s">
        <v>1986</v>
      </c>
    </row>
    <row r="1875" spans="26:26" x14ac:dyDescent="0.2">
      <c r="Z1875" s="9" t="s">
        <v>1987</v>
      </c>
    </row>
    <row r="1876" spans="26:26" x14ac:dyDescent="0.2">
      <c r="Z1876" s="9" t="s">
        <v>1988</v>
      </c>
    </row>
    <row r="1877" spans="26:26" x14ac:dyDescent="0.2">
      <c r="Z1877" s="9" t="s">
        <v>559</v>
      </c>
    </row>
    <row r="1878" spans="26:26" x14ac:dyDescent="0.2">
      <c r="Z1878" s="9" t="s">
        <v>1989</v>
      </c>
    </row>
    <row r="1879" spans="26:26" x14ac:dyDescent="0.2">
      <c r="Z1879" s="9" t="s">
        <v>1990</v>
      </c>
    </row>
    <row r="1880" spans="26:26" x14ac:dyDescent="0.2">
      <c r="Z1880" s="9" t="s">
        <v>1991</v>
      </c>
    </row>
    <row r="1881" spans="26:26" x14ac:dyDescent="0.2">
      <c r="Z1881" s="9" t="s">
        <v>1992</v>
      </c>
    </row>
    <row r="1882" spans="26:26" x14ac:dyDescent="0.2">
      <c r="Z1882" s="9" t="s">
        <v>1993</v>
      </c>
    </row>
    <row r="1883" spans="26:26" x14ac:dyDescent="0.2">
      <c r="Z1883" s="9" t="s">
        <v>1994</v>
      </c>
    </row>
    <row r="1884" spans="26:26" x14ac:dyDescent="0.2">
      <c r="Z1884" s="9" t="s">
        <v>1995</v>
      </c>
    </row>
    <row r="1885" spans="26:26" x14ac:dyDescent="0.2">
      <c r="Z1885" s="9" t="s">
        <v>1996</v>
      </c>
    </row>
    <row r="1886" spans="26:26" x14ac:dyDescent="0.2">
      <c r="Z1886" s="9" t="s">
        <v>1997</v>
      </c>
    </row>
    <row r="1887" spans="26:26" x14ac:dyDescent="0.2">
      <c r="Z1887" s="9" t="s">
        <v>1998</v>
      </c>
    </row>
    <row r="1888" spans="26:26" x14ac:dyDescent="0.2">
      <c r="Z1888" s="9" t="s">
        <v>1999</v>
      </c>
    </row>
    <row r="1889" spans="24:26" x14ac:dyDescent="0.2">
      <c r="Z1889" s="9" t="s">
        <v>2000</v>
      </c>
    </row>
    <row r="1890" spans="24:26" x14ac:dyDescent="0.2">
      <c r="Z1890" s="9" t="s">
        <v>2001</v>
      </c>
    </row>
    <row r="1891" spans="24:26" x14ac:dyDescent="0.2">
      <c r="Z1891" s="9" t="s">
        <v>2002</v>
      </c>
    </row>
    <row r="1892" spans="24:26" x14ac:dyDescent="0.2">
      <c r="Z1892" s="9" t="s">
        <v>2003</v>
      </c>
    </row>
    <row r="1893" spans="24:26" x14ac:dyDescent="0.2">
      <c r="Z1893" s="9" t="s">
        <v>2004</v>
      </c>
    </row>
    <row r="1894" spans="24:26" x14ac:dyDescent="0.2">
      <c r="Z1894" s="9" t="s">
        <v>2005</v>
      </c>
    </row>
    <row r="1895" spans="24:26" x14ac:dyDescent="0.2">
      <c r="Z1895" s="9" t="s">
        <v>2006</v>
      </c>
    </row>
    <row r="1896" spans="24:26" x14ac:dyDescent="0.2">
      <c r="Z1896" s="9" t="s">
        <v>2007</v>
      </c>
    </row>
    <row r="1897" spans="24:26" x14ac:dyDescent="0.2">
      <c r="Z1897" s="9" t="s">
        <v>2008</v>
      </c>
    </row>
    <row r="1898" spans="24:26" x14ac:dyDescent="0.2">
      <c r="Z1898" s="9" t="s">
        <v>842</v>
      </c>
    </row>
    <row r="1899" spans="24:26" x14ac:dyDescent="0.2">
      <c r="Z1899" s="9" t="s">
        <v>2009</v>
      </c>
    </row>
    <row r="1900" spans="24:26" x14ac:dyDescent="0.2">
      <c r="Z1900" s="9" t="s">
        <v>2010</v>
      </c>
    </row>
    <row r="1901" spans="24:26" x14ac:dyDescent="0.2">
      <c r="Z1901" s="9" t="s">
        <v>293</v>
      </c>
    </row>
    <row r="1903" spans="24:26" x14ac:dyDescent="0.2">
      <c r="X1903" s="9" t="s">
        <v>2011</v>
      </c>
      <c r="Z1903" s="9" t="s">
        <v>2012</v>
      </c>
    </row>
    <row r="1904" spans="24:26" x14ac:dyDescent="0.2">
      <c r="Z1904" s="9" t="s">
        <v>2013</v>
      </c>
    </row>
    <row r="1905" spans="26:26" x14ac:dyDescent="0.2">
      <c r="Z1905" s="9" t="s">
        <v>2014</v>
      </c>
    </row>
    <row r="1906" spans="26:26" x14ac:dyDescent="0.2">
      <c r="Z1906" s="9" t="s">
        <v>2015</v>
      </c>
    </row>
    <row r="1907" spans="26:26" x14ac:dyDescent="0.2">
      <c r="Z1907" s="9" t="s">
        <v>2016</v>
      </c>
    </row>
    <row r="1908" spans="26:26" x14ac:dyDescent="0.2">
      <c r="Z1908" s="9" t="s">
        <v>2017</v>
      </c>
    </row>
    <row r="1909" spans="26:26" x14ac:dyDescent="0.2">
      <c r="Z1909" s="9" t="s">
        <v>2018</v>
      </c>
    </row>
    <row r="1910" spans="26:26" x14ac:dyDescent="0.2">
      <c r="Z1910" s="9" t="s">
        <v>2019</v>
      </c>
    </row>
    <row r="1911" spans="26:26" x14ac:dyDescent="0.2">
      <c r="Z1911" s="9" t="s">
        <v>2020</v>
      </c>
    </row>
    <row r="1912" spans="26:26" x14ac:dyDescent="0.2">
      <c r="Z1912" s="9" t="s">
        <v>2021</v>
      </c>
    </row>
    <row r="1913" spans="26:26" x14ac:dyDescent="0.2">
      <c r="Z1913" s="9" t="s">
        <v>2022</v>
      </c>
    </row>
    <row r="1914" spans="26:26" x14ac:dyDescent="0.2">
      <c r="Z1914" s="9" t="s">
        <v>2023</v>
      </c>
    </row>
    <row r="1915" spans="26:26" x14ac:dyDescent="0.2">
      <c r="Z1915" s="9" t="s">
        <v>2024</v>
      </c>
    </row>
    <row r="1916" spans="26:26" x14ac:dyDescent="0.2">
      <c r="Z1916" s="9" t="s">
        <v>2025</v>
      </c>
    </row>
    <row r="1917" spans="26:26" x14ac:dyDescent="0.2">
      <c r="Z1917" s="9" t="s">
        <v>467</v>
      </c>
    </row>
    <row r="1918" spans="26:26" x14ac:dyDescent="0.2">
      <c r="Z1918" s="9" t="s">
        <v>2026</v>
      </c>
    </row>
    <row r="1919" spans="26:26" x14ac:dyDescent="0.2">
      <c r="Z1919" s="9" t="s">
        <v>2027</v>
      </c>
    </row>
    <row r="1920" spans="26:26" x14ac:dyDescent="0.2">
      <c r="Z1920" s="9" t="s">
        <v>2011</v>
      </c>
    </row>
    <row r="1922" spans="24:26" x14ac:dyDescent="0.2">
      <c r="X1922" s="9" t="s">
        <v>2550</v>
      </c>
      <c r="Z1922" s="9" t="s">
        <v>2028</v>
      </c>
    </row>
    <row r="1923" spans="24:26" x14ac:dyDescent="0.2">
      <c r="Z1923" s="9" t="s">
        <v>2029</v>
      </c>
    </row>
    <row r="1924" spans="24:26" x14ac:dyDescent="0.2">
      <c r="Z1924" s="9" t="s">
        <v>2030</v>
      </c>
    </row>
    <row r="1925" spans="24:26" x14ac:dyDescent="0.2">
      <c r="Z1925" s="9" t="s">
        <v>2031</v>
      </c>
    </row>
    <row r="1926" spans="24:26" x14ac:dyDescent="0.2">
      <c r="Z1926" s="9" t="s">
        <v>2032</v>
      </c>
    </row>
    <row r="1927" spans="24:26" x14ac:dyDescent="0.2">
      <c r="Z1927" s="9" t="s">
        <v>2033</v>
      </c>
    </row>
    <row r="1928" spans="24:26" x14ac:dyDescent="0.2">
      <c r="Z1928" s="9" t="s">
        <v>2034</v>
      </c>
    </row>
    <row r="1929" spans="24:26" x14ac:dyDescent="0.2">
      <c r="Z1929" s="9" t="s">
        <v>2035</v>
      </c>
    </row>
    <row r="1930" spans="24:26" x14ac:dyDescent="0.2">
      <c r="Z1930" s="9" t="s">
        <v>2036</v>
      </c>
    </row>
    <row r="1931" spans="24:26" x14ac:dyDescent="0.2">
      <c r="Z1931" s="9" t="s">
        <v>2037</v>
      </c>
    </row>
    <row r="1932" spans="24:26" x14ac:dyDescent="0.2">
      <c r="Z1932" s="9" t="s">
        <v>2038</v>
      </c>
    </row>
    <row r="1933" spans="24:26" x14ac:dyDescent="0.2">
      <c r="Z1933" s="9" t="s">
        <v>2039</v>
      </c>
    </row>
    <row r="1934" spans="24:26" x14ac:dyDescent="0.2">
      <c r="Z1934" s="9" t="s">
        <v>2040</v>
      </c>
    </row>
    <row r="1935" spans="24:26" x14ac:dyDescent="0.2">
      <c r="Z1935" s="9" t="s">
        <v>2041</v>
      </c>
    </row>
    <row r="1936" spans="24:26" x14ac:dyDescent="0.2">
      <c r="Z1936" s="9" t="s">
        <v>2042</v>
      </c>
    </row>
    <row r="1937" spans="26:26" x14ac:dyDescent="0.2">
      <c r="Z1937" s="9" t="s">
        <v>481</v>
      </c>
    </row>
    <row r="1938" spans="26:26" x14ac:dyDescent="0.2">
      <c r="Z1938" s="9" t="s">
        <v>2043</v>
      </c>
    </row>
    <row r="1939" spans="26:26" x14ac:dyDescent="0.2">
      <c r="Z1939" s="9" t="s">
        <v>2044</v>
      </c>
    </row>
    <row r="1940" spans="26:26" x14ac:dyDescent="0.2">
      <c r="Z1940" s="9" t="s">
        <v>2045</v>
      </c>
    </row>
    <row r="1941" spans="26:26" x14ac:dyDescent="0.2">
      <c r="Z1941" s="9" t="s">
        <v>2046</v>
      </c>
    </row>
    <row r="1942" spans="26:26" x14ac:dyDescent="0.2">
      <c r="Z1942" s="9" t="s">
        <v>2047</v>
      </c>
    </row>
    <row r="1943" spans="26:26" x14ac:dyDescent="0.2">
      <c r="Z1943" s="9" t="s">
        <v>2048</v>
      </c>
    </row>
    <row r="1944" spans="26:26" x14ac:dyDescent="0.2">
      <c r="Z1944" s="9" t="s">
        <v>2049</v>
      </c>
    </row>
    <row r="1945" spans="26:26" x14ac:dyDescent="0.2">
      <c r="Z1945" s="9" t="s">
        <v>2050</v>
      </c>
    </row>
    <row r="1946" spans="26:26" x14ac:dyDescent="0.2">
      <c r="Z1946" s="9" t="s">
        <v>2051</v>
      </c>
    </row>
    <row r="1947" spans="26:26" x14ac:dyDescent="0.2">
      <c r="Z1947" s="9" t="s">
        <v>2052</v>
      </c>
    </row>
    <row r="1948" spans="26:26" x14ac:dyDescent="0.2">
      <c r="Z1948" s="9" t="s">
        <v>2053</v>
      </c>
    </row>
    <row r="1949" spans="26:26" x14ac:dyDescent="0.2">
      <c r="Z1949" s="9" t="s">
        <v>2054</v>
      </c>
    </row>
    <row r="1950" spans="26:26" x14ac:dyDescent="0.2">
      <c r="Z1950" s="9" t="s">
        <v>2055</v>
      </c>
    </row>
    <row r="1951" spans="26:26" x14ac:dyDescent="0.2">
      <c r="Z1951" s="9" t="s">
        <v>2056</v>
      </c>
    </row>
    <row r="1952" spans="26:26" x14ac:dyDescent="0.2">
      <c r="Z1952" s="9" t="s">
        <v>2057</v>
      </c>
    </row>
    <row r="1953" spans="26:26" x14ac:dyDescent="0.2">
      <c r="Z1953" s="9" t="s">
        <v>2058</v>
      </c>
    </row>
    <row r="1954" spans="26:26" x14ac:dyDescent="0.2">
      <c r="Z1954" s="9" t="s">
        <v>2059</v>
      </c>
    </row>
    <row r="1955" spans="26:26" x14ac:dyDescent="0.2">
      <c r="Z1955" s="9" t="s">
        <v>2060</v>
      </c>
    </row>
    <row r="1956" spans="26:26" x14ac:dyDescent="0.2">
      <c r="Z1956" s="9" t="s">
        <v>2061</v>
      </c>
    </row>
    <row r="1957" spans="26:26" x14ac:dyDescent="0.2">
      <c r="Z1957" s="9" t="s">
        <v>2062</v>
      </c>
    </row>
    <row r="1958" spans="26:26" x14ac:dyDescent="0.2">
      <c r="Z1958" s="9" t="s">
        <v>2063</v>
      </c>
    </row>
    <row r="1959" spans="26:26" x14ac:dyDescent="0.2">
      <c r="Z1959" s="9" t="s">
        <v>2064</v>
      </c>
    </row>
    <row r="1960" spans="26:26" x14ac:dyDescent="0.2">
      <c r="Z1960" s="9" t="s">
        <v>786</v>
      </c>
    </row>
    <row r="1961" spans="26:26" x14ac:dyDescent="0.2">
      <c r="Z1961" s="9" t="s">
        <v>363</v>
      </c>
    </row>
    <row r="1962" spans="26:26" x14ac:dyDescent="0.2">
      <c r="Z1962" s="9" t="s">
        <v>1980</v>
      </c>
    </row>
    <row r="1963" spans="26:26" x14ac:dyDescent="0.2">
      <c r="Z1963" s="9" t="s">
        <v>2065</v>
      </c>
    </row>
    <row r="1964" spans="26:26" x14ac:dyDescent="0.2">
      <c r="Z1964" s="9" t="s">
        <v>2066</v>
      </c>
    </row>
    <row r="1965" spans="26:26" x14ac:dyDescent="0.2">
      <c r="Z1965" s="9" t="s">
        <v>2067</v>
      </c>
    </row>
    <row r="1966" spans="26:26" x14ac:dyDescent="0.2">
      <c r="Z1966" s="9" t="s">
        <v>2068</v>
      </c>
    </row>
    <row r="1967" spans="26:26" x14ac:dyDescent="0.2">
      <c r="Z1967" s="9" t="s">
        <v>2069</v>
      </c>
    </row>
    <row r="1968" spans="26:26" x14ac:dyDescent="0.2">
      <c r="Z1968" s="9" t="s">
        <v>2070</v>
      </c>
    </row>
    <row r="1969" spans="26:26" x14ac:dyDescent="0.2">
      <c r="Z1969" s="9" t="s">
        <v>2071</v>
      </c>
    </row>
    <row r="1970" spans="26:26" x14ac:dyDescent="0.2">
      <c r="Z1970" s="9" t="s">
        <v>2072</v>
      </c>
    </row>
    <row r="1971" spans="26:26" x14ac:dyDescent="0.2">
      <c r="Z1971" s="9" t="s">
        <v>2073</v>
      </c>
    </row>
    <row r="1972" spans="26:26" x14ac:dyDescent="0.2">
      <c r="Z1972" s="9" t="s">
        <v>2074</v>
      </c>
    </row>
    <row r="1973" spans="26:26" x14ac:dyDescent="0.2">
      <c r="Z1973" s="9" t="s">
        <v>381</v>
      </c>
    </row>
    <row r="1974" spans="26:26" x14ac:dyDescent="0.2">
      <c r="Z1974" s="9" t="s">
        <v>467</v>
      </c>
    </row>
    <row r="1975" spans="26:26" x14ac:dyDescent="0.2">
      <c r="Z1975" s="9" t="s">
        <v>2075</v>
      </c>
    </row>
    <row r="1976" spans="26:26" x14ac:dyDescent="0.2">
      <c r="Z1976" s="9" t="s">
        <v>2076</v>
      </c>
    </row>
    <row r="1977" spans="26:26" x14ac:dyDescent="0.2">
      <c r="Z1977" s="9" t="s">
        <v>2077</v>
      </c>
    </row>
    <row r="1978" spans="26:26" x14ac:dyDescent="0.2">
      <c r="Z1978" s="9" t="s">
        <v>2078</v>
      </c>
    </row>
    <row r="1979" spans="26:26" x14ac:dyDescent="0.2">
      <c r="Z1979" s="9" t="s">
        <v>2079</v>
      </c>
    </row>
    <row r="1980" spans="26:26" x14ac:dyDescent="0.2">
      <c r="Z1980" s="9" t="s">
        <v>2080</v>
      </c>
    </row>
    <row r="1981" spans="26:26" x14ac:dyDescent="0.2">
      <c r="Z1981" s="9" t="s">
        <v>2081</v>
      </c>
    </row>
    <row r="1982" spans="26:26" x14ac:dyDescent="0.2">
      <c r="Z1982" s="9" t="s">
        <v>1517</v>
      </c>
    </row>
    <row r="1983" spans="26:26" x14ac:dyDescent="0.2">
      <c r="Z1983" s="9" t="s">
        <v>2082</v>
      </c>
    </row>
    <row r="1984" spans="26:26" x14ac:dyDescent="0.2">
      <c r="Z1984" s="9" t="s">
        <v>2083</v>
      </c>
    </row>
    <row r="1985" spans="24:26" x14ac:dyDescent="0.2">
      <c r="Z1985" s="9" t="s">
        <v>2084</v>
      </c>
    </row>
    <row r="1986" spans="24:26" x14ac:dyDescent="0.2">
      <c r="Z1986" s="9" t="s">
        <v>2085</v>
      </c>
    </row>
    <row r="1987" spans="24:26" x14ac:dyDescent="0.2">
      <c r="Z1987" s="9" t="s">
        <v>2086</v>
      </c>
    </row>
    <row r="1988" spans="24:26" x14ac:dyDescent="0.2">
      <c r="Z1988" s="9" t="s">
        <v>2087</v>
      </c>
    </row>
    <row r="1989" spans="24:26" x14ac:dyDescent="0.2">
      <c r="Z1989" s="9" t="s">
        <v>2088</v>
      </c>
    </row>
    <row r="1990" spans="24:26" x14ac:dyDescent="0.2">
      <c r="Z1990" s="9" t="s">
        <v>2089</v>
      </c>
    </row>
    <row r="1991" spans="24:26" x14ac:dyDescent="0.2">
      <c r="Z1991" s="9" t="s">
        <v>842</v>
      </c>
    </row>
    <row r="1992" spans="24:26" x14ac:dyDescent="0.2">
      <c r="Z1992" s="9" t="s">
        <v>2090</v>
      </c>
    </row>
    <row r="1993" spans="24:26" x14ac:dyDescent="0.2">
      <c r="Z1993" s="9" t="s">
        <v>2091</v>
      </c>
    </row>
    <row r="1995" spans="24:26" x14ac:dyDescent="0.2">
      <c r="X1995" s="9" t="s">
        <v>2524</v>
      </c>
      <c r="Z1995" s="9" t="s">
        <v>2092</v>
      </c>
    </row>
    <row r="1996" spans="24:26" x14ac:dyDescent="0.2">
      <c r="Z1996" s="9" t="s">
        <v>1964</v>
      </c>
    </row>
    <row r="1997" spans="24:26" x14ac:dyDescent="0.2">
      <c r="Z1997" s="9" t="s">
        <v>2093</v>
      </c>
    </row>
    <row r="1998" spans="24:26" x14ac:dyDescent="0.2">
      <c r="Z1998" s="9" t="s">
        <v>2094</v>
      </c>
    </row>
    <row r="1999" spans="24:26" x14ac:dyDescent="0.2">
      <c r="Z1999" s="9" t="s">
        <v>2095</v>
      </c>
    </row>
    <row r="2000" spans="24:26" x14ac:dyDescent="0.2">
      <c r="Z2000" s="9" t="s">
        <v>2096</v>
      </c>
    </row>
    <row r="2001" spans="24:26" x14ac:dyDescent="0.2">
      <c r="Z2001" s="9" t="s">
        <v>670</v>
      </c>
    </row>
    <row r="2002" spans="24:26" x14ac:dyDescent="0.2">
      <c r="Z2002" s="9" t="s">
        <v>2097</v>
      </c>
    </row>
    <row r="2003" spans="24:26" x14ac:dyDescent="0.2">
      <c r="Z2003" s="9" t="s">
        <v>2098</v>
      </c>
    </row>
    <row r="2004" spans="24:26" x14ac:dyDescent="0.2">
      <c r="Z2004" s="9" t="s">
        <v>2099</v>
      </c>
    </row>
    <row r="2005" spans="24:26" x14ac:dyDescent="0.2">
      <c r="Z2005" s="9" t="s">
        <v>2100</v>
      </c>
    </row>
    <row r="2006" spans="24:26" x14ac:dyDescent="0.2">
      <c r="Z2006" s="9" t="s">
        <v>2101</v>
      </c>
    </row>
    <row r="2007" spans="24:26" x14ac:dyDescent="0.2">
      <c r="Z2007" s="9" t="s">
        <v>2102</v>
      </c>
    </row>
    <row r="2008" spans="24:26" x14ac:dyDescent="0.2">
      <c r="Z2008" s="9" t="s">
        <v>2103</v>
      </c>
    </row>
    <row r="2009" spans="24:26" x14ac:dyDescent="0.2">
      <c r="Z2009" s="9" t="s">
        <v>2104</v>
      </c>
    </row>
    <row r="2010" spans="24:26" x14ac:dyDescent="0.2">
      <c r="Z2010" s="9" t="s">
        <v>2105</v>
      </c>
    </row>
    <row r="2011" spans="24:26" x14ac:dyDescent="0.2">
      <c r="Z2011" s="9" t="s">
        <v>2106</v>
      </c>
    </row>
    <row r="2013" spans="24:26" x14ac:dyDescent="0.2">
      <c r="X2013" s="9" t="s">
        <v>2551</v>
      </c>
      <c r="Z2013" s="9" t="s">
        <v>256</v>
      </c>
    </row>
    <row r="2014" spans="24:26" x14ac:dyDescent="0.2">
      <c r="Z2014" s="9" t="s">
        <v>307</v>
      </c>
    </row>
    <row r="2015" spans="24:26" x14ac:dyDescent="0.2">
      <c r="Z2015" s="9" t="s">
        <v>2107</v>
      </c>
    </row>
    <row r="2016" spans="24:26" x14ac:dyDescent="0.2">
      <c r="Z2016" s="9" t="s">
        <v>2108</v>
      </c>
    </row>
    <row r="2017" spans="26:26" x14ac:dyDescent="0.2">
      <c r="Z2017" s="9" t="s">
        <v>2109</v>
      </c>
    </row>
    <row r="2018" spans="26:26" x14ac:dyDescent="0.2">
      <c r="Z2018" s="9" t="s">
        <v>1128</v>
      </c>
    </row>
    <row r="2019" spans="26:26" x14ac:dyDescent="0.2">
      <c r="Z2019" s="9" t="s">
        <v>429</v>
      </c>
    </row>
    <row r="2020" spans="26:26" x14ac:dyDescent="0.2">
      <c r="Z2020" s="9" t="s">
        <v>2110</v>
      </c>
    </row>
    <row r="2021" spans="26:26" x14ac:dyDescent="0.2">
      <c r="Z2021" s="9" t="s">
        <v>2111</v>
      </c>
    </row>
    <row r="2022" spans="26:26" x14ac:dyDescent="0.2">
      <c r="Z2022" s="9" t="s">
        <v>2112</v>
      </c>
    </row>
    <row r="2023" spans="26:26" x14ac:dyDescent="0.2">
      <c r="Z2023" s="9" t="s">
        <v>2113</v>
      </c>
    </row>
    <row r="2024" spans="26:26" x14ac:dyDescent="0.2">
      <c r="Z2024" s="9" t="s">
        <v>2114</v>
      </c>
    </row>
    <row r="2025" spans="26:26" x14ac:dyDescent="0.2">
      <c r="Z2025" s="9" t="s">
        <v>441</v>
      </c>
    </row>
    <row r="2026" spans="26:26" x14ac:dyDescent="0.2">
      <c r="Z2026" s="9" t="s">
        <v>2115</v>
      </c>
    </row>
    <row r="2027" spans="26:26" x14ac:dyDescent="0.2">
      <c r="Z2027" s="9" t="s">
        <v>267</v>
      </c>
    </row>
    <row r="2028" spans="26:26" x14ac:dyDescent="0.2">
      <c r="Z2028" s="9" t="s">
        <v>2116</v>
      </c>
    </row>
    <row r="2029" spans="26:26" x14ac:dyDescent="0.2">
      <c r="Z2029" s="9" t="s">
        <v>268</v>
      </c>
    </row>
    <row r="2030" spans="26:26" x14ac:dyDescent="0.2">
      <c r="Z2030" s="9" t="s">
        <v>2117</v>
      </c>
    </row>
    <row r="2031" spans="26:26" x14ac:dyDescent="0.2">
      <c r="Z2031" s="9" t="s">
        <v>269</v>
      </c>
    </row>
    <row r="2032" spans="26:26" x14ac:dyDescent="0.2">
      <c r="Z2032" s="9" t="s">
        <v>2118</v>
      </c>
    </row>
    <row r="2033" spans="26:26" x14ac:dyDescent="0.2">
      <c r="Z2033" s="9" t="s">
        <v>2119</v>
      </c>
    </row>
    <row r="2034" spans="26:26" x14ac:dyDescent="0.2">
      <c r="Z2034" s="9" t="s">
        <v>272</v>
      </c>
    </row>
    <row r="2035" spans="26:26" x14ac:dyDescent="0.2">
      <c r="Z2035" s="9" t="s">
        <v>2120</v>
      </c>
    </row>
    <row r="2036" spans="26:26" x14ac:dyDescent="0.2">
      <c r="Z2036" s="9" t="s">
        <v>2121</v>
      </c>
    </row>
    <row r="2037" spans="26:26" x14ac:dyDescent="0.2">
      <c r="Z2037" s="9" t="s">
        <v>2122</v>
      </c>
    </row>
    <row r="2038" spans="26:26" x14ac:dyDescent="0.2">
      <c r="Z2038" s="9" t="s">
        <v>2123</v>
      </c>
    </row>
    <row r="2039" spans="26:26" x14ac:dyDescent="0.2">
      <c r="Z2039" s="9" t="s">
        <v>2124</v>
      </c>
    </row>
    <row r="2040" spans="26:26" x14ac:dyDescent="0.2">
      <c r="Z2040" s="9" t="s">
        <v>2125</v>
      </c>
    </row>
    <row r="2041" spans="26:26" x14ac:dyDescent="0.2">
      <c r="Z2041" s="9" t="s">
        <v>278</v>
      </c>
    </row>
    <row r="2042" spans="26:26" x14ac:dyDescent="0.2">
      <c r="Z2042" s="9" t="s">
        <v>2126</v>
      </c>
    </row>
    <row r="2043" spans="26:26" x14ac:dyDescent="0.2">
      <c r="Z2043" s="9" t="s">
        <v>2127</v>
      </c>
    </row>
    <row r="2044" spans="26:26" x14ac:dyDescent="0.2">
      <c r="Z2044" s="9" t="s">
        <v>2128</v>
      </c>
    </row>
    <row r="2045" spans="26:26" x14ac:dyDescent="0.2">
      <c r="Z2045" s="9" t="s">
        <v>2129</v>
      </c>
    </row>
    <row r="2046" spans="26:26" x14ac:dyDescent="0.2">
      <c r="Z2046" s="9" t="s">
        <v>2130</v>
      </c>
    </row>
    <row r="2047" spans="26:26" x14ac:dyDescent="0.2">
      <c r="Z2047" s="9" t="s">
        <v>387</v>
      </c>
    </row>
    <row r="2048" spans="26:26" x14ac:dyDescent="0.2">
      <c r="Z2048" s="9" t="s">
        <v>1453</v>
      </c>
    </row>
    <row r="2049" spans="24:26" x14ac:dyDescent="0.2">
      <c r="Z2049" s="9" t="s">
        <v>2131</v>
      </c>
    </row>
    <row r="2050" spans="24:26" x14ac:dyDescent="0.2">
      <c r="Z2050" s="9" t="s">
        <v>2132</v>
      </c>
    </row>
    <row r="2051" spans="24:26" x14ac:dyDescent="0.2">
      <c r="Z2051" s="9" t="s">
        <v>2133</v>
      </c>
    </row>
    <row r="2052" spans="24:26" x14ac:dyDescent="0.2">
      <c r="Z2052" s="9" t="s">
        <v>2134</v>
      </c>
    </row>
    <row r="2053" spans="24:26" x14ac:dyDescent="0.2">
      <c r="Z2053" s="9" t="s">
        <v>568</v>
      </c>
    </row>
    <row r="2054" spans="24:26" x14ac:dyDescent="0.2">
      <c r="Z2054" s="9" t="s">
        <v>569</v>
      </c>
    </row>
    <row r="2055" spans="24:26" x14ac:dyDescent="0.2">
      <c r="Z2055" s="9" t="s">
        <v>2135</v>
      </c>
    </row>
    <row r="2057" spans="24:26" x14ac:dyDescent="0.2">
      <c r="X2057" s="9" t="s">
        <v>2552</v>
      </c>
      <c r="Z2057" s="9" t="s">
        <v>2136</v>
      </c>
    </row>
    <row r="2058" spans="24:26" x14ac:dyDescent="0.2">
      <c r="Z2058" s="9" t="s">
        <v>2137</v>
      </c>
    </row>
    <row r="2059" spans="24:26" x14ac:dyDescent="0.2">
      <c r="Z2059" s="9" t="s">
        <v>2138</v>
      </c>
    </row>
    <row r="2060" spans="24:26" x14ac:dyDescent="0.2">
      <c r="Z2060" s="9" t="s">
        <v>2139</v>
      </c>
    </row>
    <row r="2061" spans="24:26" x14ac:dyDescent="0.2">
      <c r="Z2061" s="9" t="s">
        <v>2140</v>
      </c>
    </row>
    <row r="2062" spans="24:26" x14ac:dyDescent="0.2">
      <c r="Z2062" s="9" t="s">
        <v>2141</v>
      </c>
    </row>
    <row r="2063" spans="24:26" x14ac:dyDescent="0.2">
      <c r="Z2063" s="9" t="s">
        <v>481</v>
      </c>
    </row>
    <row r="2064" spans="24:26" x14ac:dyDescent="0.2">
      <c r="Z2064" s="9" t="s">
        <v>2142</v>
      </c>
    </row>
    <row r="2065" spans="26:26" x14ac:dyDescent="0.2">
      <c r="Z2065" s="9" t="s">
        <v>2143</v>
      </c>
    </row>
    <row r="2066" spans="26:26" x14ac:dyDescent="0.2">
      <c r="Z2066" s="9" t="s">
        <v>2144</v>
      </c>
    </row>
    <row r="2067" spans="26:26" x14ac:dyDescent="0.2">
      <c r="Z2067" s="9" t="s">
        <v>2145</v>
      </c>
    </row>
    <row r="2068" spans="26:26" x14ac:dyDescent="0.2">
      <c r="Z2068" s="9" t="s">
        <v>2146</v>
      </c>
    </row>
    <row r="2069" spans="26:26" x14ac:dyDescent="0.2">
      <c r="Z2069" s="9" t="s">
        <v>2147</v>
      </c>
    </row>
    <row r="2070" spans="26:26" x14ac:dyDescent="0.2">
      <c r="Z2070" s="9" t="s">
        <v>670</v>
      </c>
    </row>
    <row r="2071" spans="26:26" x14ac:dyDescent="0.2">
      <c r="Z2071" s="9" t="s">
        <v>2148</v>
      </c>
    </row>
    <row r="2072" spans="26:26" x14ac:dyDescent="0.2">
      <c r="Z2072" s="9" t="s">
        <v>2149</v>
      </c>
    </row>
    <row r="2073" spans="26:26" x14ac:dyDescent="0.2">
      <c r="Z2073" s="9" t="s">
        <v>2150</v>
      </c>
    </row>
    <row r="2074" spans="26:26" x14ac:dyDescent="0.2">
      <c r="Z2074" s="9" t="s">
        <v>2151</v>
      </c>
    </row>
    <row r="2075" spans="26:26" x14ac:dyDescent="0.2">
      <c r="Z2075" s="9" t="s">
        <v>2152</v>
      </c>
    </row>
    <row r="2076" spans="26:26" x14ac:dyDescent="0.2">
      <c r="Z2076" s="9" t="s">
        <v>2153</v>
      </c>
    </row>
    <row r="2077" spans="26:26" x14ac:dyDescent="0.2">
      <c r="Z2077" s="9" t="s">
        <v>1017</v>
      </c>
    </row>
    <row r="2078" spans="26:26" x14ac:dyDescent="0.2">
      <c r="Z2078" s="9" t="s">
        <v>2154</v>
      </c>
    </row>
    <row r="2079" spans="26:26" x14ac:dyDescent="0.2">
      <c r="Z2079" s="9" t="s">
        <v>2155</v>
      </c>
    </row>
    <row r="2080" spans="26:26" x14ac:dyDescent="0.2">
      <c r="Z2080" s="9" t="s">
        <v>2156</v>
      </c>
    </row>
    <row r="2081" spans="26:26" x14ac:dyDescent="0.2">
      <c r="Z2081" s="9" t="s">
        <v>2157</v>
      </c>
    </row>
    <row r="2082" spans="26:26" x14ac:dyDescent="0.2">
      <c r="Z2082" s="9" t="s">
        <v>2158</v>
      </c>
    </row>
    <row r="2083" spans="26:26" x14ac:dyDescent="0.2">
      <c r="Z2083" s="9" t="s">
        <v>2159</v>
      </c>
    </row>
    <row r="2084" spans="26:26" x14ac:dyDescent="0.2">
      <c r="Z2084" s="9" t="s">
        <v>2160</v>
      </c>
    </row>
    <row r="2085" spans="26:26" x14ac:dyDescent="0.2">
      <c r="Z2085" s="9" t="s">
        <v>2161</v>
      </c>
    </row>
    <row r="2086" spans="26:26" x14ac:dyDescent="0.2">
      <c r="Z2086" s="9" t="s">
        <v>2162</v>
      </c>
    </row>
    <row r="2087" spans="26:26" x14ac:dyDescent="0.2">
      <c r="Z2087" s="9" t="s">
        <v>2163</v>
      </c>
    </row>
    <row r="2088" spans="26:26" x14ac:dyDescent="0.2">
      <c r="Z2088" s="9" t="s">
        <v>2164</v>
      </c>
    </row>
    <row r="2089" spans="26:26" x14ac:dyDescent="0.2">
      <c r="Z2089" s="9" t="s">
        <v>2165</v>
      </c>
    </row>
    <row r="2090" spans="26:26" x14ac:dyDescent="0.2">
      <c r="Z2090" s="9" t="s">
        <v>2166</v>
      </c>
    </row>
    <row r="2091" spans="26:26" x14ac:dyDescent="0.2">
      <c r="Z2091" s="9" t="s">
        <v>2167</v>
      </c>
    </row>
    <row r="2092" spans="26:26" x14ac:dyDescent="0.2">
      <c r="Z2092" s="9" t="s">
        <v>2168</v>
      </c>
    </row>
    <row r="2093" spans="26:26" x14ac:dyDescent="0.2">
      <c r="Z2093" s="9" t="s">
        <v>2169</v>
      </c>
    </row>
    <row r="2094" spans="26:26" x14ac:dyDescent="0.2">
      <c r="Z2094" s="9" t="s">
        <v>2170</v>
      </c>
    </row>
    <row r="2095" spans="26:26" x14ac:dyDescent="0.2">
      <c r="Z2095" s="9" t="s">
        <v>2171</v>
      </c>
    </row>
    <row r="2096" spans="26:26" x14ac:dyDescent="0.2">
      <c r="Z2096" s="9" t="s">
        <v>2172</v>
      </c>
    </row>
    <row r="2097" spans="26:26" x14ac:dyDescent="0.2">
      <c r="Z2097" s="9" t="s">
        <v>2173</v>
      </c>
    </row>
    <row r="2098" spans="26:26" x14ac:dyDescent="0.2">
      <c r="Z2098" s="9" t="s">
        <v>2174</v>
      </c>
    </row>
    <row r="2099" spans="26:26" x14ac:dyDescent="0.2">
      <c r="Z2099" s="9" t="s">
        <v>936</v>
      </c>
    </row>
    <row r="2100" spans="26:26" x14ac:dyDescent="0.2">
      <c r="Z2100" s="9" t="s">
        <v>2175</v>
      </c>
    </row>
    <row r="2101" spans="26:26" x14ac:dyDescent="0.2">
      <c r="Z2101" s="9" t="s">
        <v>2176</v>
      </c>
    </row>
    <row r="2102" spans="26:26" x14ac:dyDescent="0.2">
      <c r="Z2102" s="9" t="s">
        <v>2177</v>
      </c>
    </row>
    <row r="2103" spans="26:26" x14ac:dyDescent="0.2">
      <c r="Z2103" s="9" t="s">
        <v>2178</v>
      </c>
    </row>
    <row r="2104" spans="26:26" x14ac:dyDescent="0.2">
      <c r="Z2104" s="9" t="s">
        <v>2179</v>
      </c>
    </row>
    <row r="2105" spans="26:26" x14ac:dyDescent="0.2">
      <c r="Z2105" s="9" t="s">
        <v>2180</v>
      </c>
    </row>
    <row r="2106" spans="26:26" x14ac:dyDescent="0.2">
      <c r="Z2106" s="9" t="s">
        <v>2181</v>
      </c>
    </row>
    <row r="2107" spans="26:26" x14ac:dyDescent="0.2">
      <c r="Z2107" s="9" t="s">
        <v>1909</v>
      </c>
    </row>
    <row r="2108" spans="26:26" x14ac:dyDescent="0.2">
      <c r="Z2108" s="9" t="s">
        <v>2182</v>
      </c>
    </row>
    <row r="2109" spans="26:26" x14ac:dyDescent="0.2">
      <c r="Z2109" s="9" t="s">
        <v>2183</v>
      </c>
    </row>
    <row r="2110" spans="26:26" x14ac:dyDescent="0.2">
      <c r="Z2110" s="9" t="s">
        <v>2184</v>
      </c>
    </row>
    <row r="2111" spans="26:26" x14ac:dyDescent="0.2">
      <c r="Z2111" s="9" t="s">
        <v>2185</v>
      </c>
    </row>
    <row r="2112" spans="26:26" x14ac:dyDescent="0.2">
      <c r="Z2112" s="9" t="s">
        <v>2186</v>
      </c>
    </row>
    <row r="2113" spans="24:26" x14ac:dyDescent="0.2">
      <c r="Z2113" s="9" t="s">
        <v>2187</v>
      </c>
    </row>
    <row r="2114" spans="24:26" x14ac:dyDescent="0.2">
      <c r="Z2114" s="9" t="s">
        <v>2188</v>
      </c>
    </row>
    <row r="2115" spans="24:26" x14ac:dyDescent="0.2">
      <c r="Z2115" s="9" t="s">
        <v>2189</v>
      </c>
    </row>
    <row r="2116" spans="24:26" x14ac:dyDescent="0.2">
      <c r="Z2116" s="9" t="s">
        <v>2190</v>
      </c>
    </row>
    <row r="2118" spans="24:26" x14ac:dyDescent="0.2">
      <c r="X2118" s="9" t="s">
        <v>2373</v>
      </c>
      <c r="Z2118" s="9" t="s">
        <v>1733</v>
      </c>
    </row>
    <row r="2119" spans="24:26" x14ac:dyDescent="0.2">
      <c r="Z2119" s="9" t="s">
        <v>650</v>
      </c>
    </row>
    <row r="2120" spans="24:26" x14ac:dyDescent="0.2">
      <c r="Z2120" s="9" t="s">
        <v>2191</v>
      </c>
    </row>
    <row r="2121" spans="24:26" x14ac:dyDescent="0.2">
      <c r="Z2121" s="9" t="s">
        <v>652</v>
      </c>
    </row>
    <row r="2122" spans="24:26" x14ac:dyDescent="0.2">
      <c r="Z2122" s="9" t="s">
        <v>2192</v>
      </c>
    </row>
    <row r="2123" spans="24:26" x14ac:dyDescent="0.2">
      <c r="Z2123" s="9" t="s">
        <v>2193</v>
      </c>
    </row>
    <row r="2124" spans="24:26" x14ac:dyDescent="0.2">
      <c r="Z2124" s="9" t="s">
        <v>2194</v>
      </c>
    </row>
    <row r="2125" spans="24:26" x14ac:dyDescent="0.2">
      <c r="Z2125" s="9" t="s">
        <v>2195</v>
      </c>
    </row>
    <row r="2126" spans="24:26" x14ac:dyDescent="0.2">
      <c r="Z2126" s="9" t="s">
        <v>2196</v>
      </c>
    </row>
    <row r="2127" spans="24:26" x14ac:dyDescent="0.2">
      <c r="Z2127" s="9" t="s">
        <v>2197</v>
      </c>
    </row>
    <row r="2128" spans="24:26" x14ac:dyDescent="0.2">
      <c r="Z2128" s="9" t="s">
        <v>2198</v>
      </c>
    </row>
    <row r="2129" spans="26:26" x14ac:dyDescent="0.2">
      <c r="Z2129" s="9" t="s">
        <v>2199</v>
      </c>
    </row>
    <row r="2130" spans="26:26" x14ac:dyDescent="0.2">
      <c r="Z2130" s="9" t="s">
        <v>2200</v>
      </c>
    </row>
    <row r="2131" spans="26:26" x14ac:dyDescent="0.2">
      <c r="Z2131" s="9" t="s">
        <v>2201</v>
      </c>
    </row>
    <row r="2132" spans="26:26" x14ac:dyDescent="0.2">
      <c r="Z2132" s="9" t="s">
        <v>2202</v>
      </c>
    </row>
    <row r="2133" spans="26:26" x14ac:dyDescent="0.2">
      <c r="Z2133" s="9" t="s">
        <v>977</v>
      </c>
    </row>
    <row r="2134" spans="26:26" x14ac:dyDescent="0.2">
      <c r="Z2134" s="9" t="s">
        <v>2203</v>
      </c>
    </row>
    <row r="2135" spans="26:26" x14ac:dyDescent="0.2">
      <c r="Z2135" s="9" t="s">
        <v>2204</v>
      </c>
    </row>
    <row r="2136" spans="26:26" x14ac:dyDescent="0.2">
      <c r="Z2136" s="9" t="s">
        <v>744</v>
      </c>
    </row>
    <row r="2137" spans="26:26" x14ac:dyDescent="0.2">
      <c r="Z2137" s="9" t="s">
        <v>2205</v>
      </c>
    </row>
    <row r="2138" spans="26:26" x14ac:dyDescent="0.2">
      <c r="Z2138" s="9" t="s">
        <v>2206</v>
      </c>
    </row>
    <row r="2139" spans="26:26" x14ac:dyDescent="0.2">
      <c r="Z2139" s="9" t="s">
        <v>2207</v>
      </c>
    </row>
    <row r="2140" spans="26:26" x14ac:dyDescent="0.2">
      <c r="Z2140" s="9" t="s">
        <v>2208</v>
      </c>
    </row>
    <row r="2141" spans="26:26" x14ac:dyDescent="0.2">
      <c r="Z2141" s="9" t="s">
        <v>481</v>
      </c>
    </row>
    <row r="2142" spans="26:26" x14ac:dyDescent="0.2">
      <c r="Z2142" s="9" t="s">
        <v>2209</v>
      </c>
    </row>
    <row r="2143" spans="26:26" x14ac:dyDescent="0.2">
      <c r="Z2143" s="9" t="s">
        <v>2210</v>
      </c>
    </row>
    <row r="2144" spans="26:26" x14ac:dyDescent="0.2">
      <c r="Z2144" s="9" t="s">
        <v>2211</v>
      </c>
    </row>
    <row r="2145" spans="26:26" x14ac:dyDescent="0.2">
      <c r="Z2145" s="9" t="s">
        <v>2212</v>
      </c>
    </row>
    <row r="2146" spans="26:26" x14ac:dyDescent="0.2">
      <c r="Z2146" s="9" t="s">
        <v>2213</v>
      </c>
    </row>
    <row r="2147" spans="26:26" x14ac:dyDescent="0.2">
      <c r="Z2147" s="9" t="s">
        <v>2214</v>
      </c>
    </row>
    <row r="2148" spans="26:26" x14ac:dyDescent="0.2">
      <c r="Z2148" s="9" t="s">
        <v>2215</v>
      </c>
    </row>
    <row r="2149" spans="26:26" x14ac:dyDescent="0.2">
      <c r="Z2149" s="9" t="s">
        <v>2216</v>
      </c>
    </row>
    <row r="2150" spans="26:26" x14ac:dyDescent="0.2">
      <c r="Z2150" s="9" t="s">
        <v>2217</v>
      </c>
    </row>
    <row r="2151" spans="26:26" x14ac:dyDescent="0.2">
      <c r="Z2151" s="9" t="s">
        <v>2218</v>
      </c>
    </row>
    <row r="2152" spans="26:26" x14ac:dyDescent="0.2">
      <c r="Z2152" s="9" t="s">
        <v>2219</v>
      </c>
    </row>
    <row r="2153" spans="26:26" x14ac:dyDescent="0.2">
      <c r="Z2153" s="9" t="s">
        <v>2220</v>
      </c>
    </row>
    <row r="2154" spans="26:26" x14ac:dyDescent="0.2">
      <c r="Z2154" s="9" t="s">
        <v>2221</v>
      </c>
    </row>
    <row r="2155" spans="26:26" x14ac:dyDescent="0.2">
      <c r="Z2155" s="9" t="s">
        <v>2222</v>
      </c>
    </row>
    <row r="2156" spans="26:26" x14ac:dyDescent="0.2">
      <c r="Z2156" s="9" t="s">
        <v>2223</v>
      </c>
    </row>
    <row r="2157" spans="26:26" x14ac:dyDescent="0.2">
      <c r="Z2157" s="9" t="s">
        <v>2224</v>
      </c>
    </row>
    <row r="2158" spans="26:26" x14ac:dyDescent="0.2">
      <c r="Z2158" s="9" t="s">
        <v>2225</v>
      </c>
    </row>
    <row r="2159" spans="26:26" x14ac:dyDescent="0.2">
      <c r="Z2159" s="9" t="s">
        <v>2226</v>
      </c>
    </row>
    <row r="2160" spans="26:26" x14ac:dyDescent="0.2">
      <c r="Z2160" s="9" t="s">
        <v>2227</v>
      </c>
    </row>
    <row r="2161" spans="26:26" x14ac:dyDescent="0.2">
      <c r="Z2161" s="9" t="s">
        <v>2228</v>
      </c>
    </row>
    <row r="2162" spans="26:26" x14ac:dyDescent="0.2">
      <c r="Z2162" s="9" t="s">
        <v>2229</v>
      </c>
    </row>
    <row r="2163" spans="26:26" x14ac:dyDescent="0.2">
      <c r="Z2163" s="9" t="s">
        <v>2230</v>
      </c>
    </row>
    <row r="2164" spans="26:26" x14ac:dyDescent="0.2">
      <c r="Z2164" s="9" t="s">
        <v>2231</v>
      </c>
    </row>
    <row r="2165" spans="26:26" x14ac:dyDescent="0.2">
      <c r="Z2165" s="9" t="s">
        <v>1775</v>
      </c>
    </row>
    <row r="2166" spans="26:26" x14ac:dyDescent="0.2">
      <c r="Z2166" s="9" t="s">
        <v>2232</v>
      </c>
    </row>
    <row r="2167" spans="26:26" x14ac:dyDescent="0.2">
      <c r="Z2167" s="9" t="s">
        <v>2233</v>
      </c>
    </row>
    <row r="2168" spans="26:26" x14ac:dyDescent="0.2">
      <c r="Z2168" s="9" t="s">
        <v>2234</v>
      </c>
    </row>
    <row r="2169" spans="26:26" x14ac:dyDescent="0.2">
      <c r="Z2169" s="9" t="s">
        <v>2235</v>
      </c>
    </row>
    <row r="2170" spans="26:26" x14ac:dyDescent="0.2">
      <c r="Z2170" s="9" t="s">
        <v>2236</v>
      </c>
    </row>
    <row r="2171" spans="26:26" x14ac:dyDescent="0.2">
      <c r="Z2171" s="9" t="s">
        <v>2237</v>
      </c>
    </row>
    <row r="2172" spans="26:26" x14ac:dyDescent="0.2">
      <c r="Z2172" s="9" t="s">
        <v>2238</v>
      </c>
    </row>
    <row r="2173" spans="26:26" x14ac:dyDescent="0.2">
      <c r="Z2173" s="9" t="s">
        <v>2239</v>
      </c>
    </row>
    <row r="2174" spans="26:26" x14ac:dyDescent="0.2">
      <c r="Z2174" s="9" t="s">
        <v>2240</v>
      </c>
    </row>
    <row r="2175" spans="26:26" x14ac:dyDescent="0.2">
      <c r="Z2175" s="9" t="s">
        <v>2241</v>
      </c>
    </row>
    <row r="2176" spans="26:26" x14ac:dyDescent="0.2">
      <c r="Z2176" s="9" t="s">
        <v>2242</v>
      </c>
    </row>
    <row r="2177" spans="26:26" x14ac:dyDescent="0.2">
      <c r="Z2177" s="9" t="s">
        <v>2243</v>
      </c>
    </row>
    <row r="2178" spans="26:26" x14ac:dyDescent="0.2">
      <c r="Z2178" s="9" t="s">
        <v>2244</v>
      </c>
    </row>
    <row r="2179" spans="26:26" x14ac:dyDescent="0.2">
      <c r="Z2179" s="9" t="s">
        <v>2245</v>
      </c>
    </row>
    <row r="2180" spans="26:26" x14ac:dyDescent="0.2">
      <c r="Z2180" s="9" t="s">
        <v>2246</v>
      </c>
    </row>
    <row r="2181" spans="26:26" x14ac:dyDescent="0.2">
      <c r="Z2181" s="9" t="s">
        <v>2247</v>
      </c>
    </row>
    <row r="2182" spans="26:26" x14ac:dyDescent="0.2">
      <c r="Z2182" s="9" t="s">
        <v>670</v>
      </c>
    </row>
    <row r="2183" spans="26:26" x14ac:dyDescent="0.2">
      <c r="Z2183" s="9" t="s">
        <v>2248</v>
      </c>
    </row>
    <row r="2184" spans="26:26" x14ac:dyDescent="0.2">
      <c r="Z2184" s="9" t="s">
        <v>2249</v>
      </c>
    </row>
    <row r="2185" spans="26:26" x14ac:dyDescent="0.2">
      <c r="Z2185" s="9" t="s">
        <v>2250</v>
      </c>
    </row>
    <row r="2186" spans="26:26" x14ac:dyDescent="0.2">
      <c r="Z2186" s="9" t="s">
        <v>2251</v>
      </c>
    </row>
    <row r="2187" spans="26:26" x14ac:dyDescent="0.2">
      <c r="Z2187" s="9" t="s">
        <v>2252</v>
      </c>
    </row>
    <row r="2188" spans="26:26" x14ac:dyDescent="0.2">
      <c r="Z2188" s="9" t="s">
        <v>2253</v>
      </c>
    </row>
    <row r="2189" spans="26:26" x14ac:dyDescent="0.2">
      <c r="Z2189" s="9" t="s">
        <v>2254</v>
      </c>
    </row>
    <row r="2190" spans="26:26" x14ac:dyDescent="0.2">
      <c r="Z2190" s="9" t="s">
        <v>2255</v>
      </c>
    </row>
    <row r="2191" spans="26:26" x14ac:dyDescent="0.2">
      <c r="Z2191" s="9" t="s">
        <v>2256</v>
      </c>
    </row>
    <row r="2192" spans="26:26" x14ac:dyDescent="0.2">
      <c r="Z2192" s="9" t="s">
        <v>2257</v>
      </c>
    </row>
    <row r="2193" spans="26:26" x14ac:dyDescent="0.2">
      <c r="Z2193" s="9" t="s">
        <v>2258</v>
      </c>
    </row>
    <row r="2194" spans="26:26" x14ac:dyDescent="0.2">
      <c r="Z2194" s="9" t="s">
        <v>2259</v>
      </c>
    </row>
    <row r="2195" spans="26:26" x14ac:dyDescent="0.2">
      <c r="Z2195" s="9" t="s">
        <v>2260</v>
      </c>
    </row>
    <row r="2196" spans="26:26" x14ac:dyDescent="0.2">
      <c r="Z2196" s="9" t="s">
        <v>2261</v>
      </c>
    </row>
    <row r="2197" spans="26:26" x14ac:dyDescent="0.2">
      <c r="Z2197" s="9" t="s">
        <v>2262</v>
      </c>
    </row>
    <row r="2198" spans="26:26" x14ac:dyDescent="0.2">
      <c r="Z2198" s="9" t="s">
        <v>2263</v>
      </c>
    </row>
    <row r="2199" spans="26:26" x14ac:dyDescent="0.2">
      <c r="Z2199" s="9" t="s">
        <v>2264</v>
      </c>
    </row>
    <row r="2200" spans="26:26" x14ac:dyDescent="0.2">
      <c r="Z2200" s="9" t="s">
        <v>2265</v>
      </c>
    </row>
    <row r="2201" spans="26:26" x14ac:dyDescent="0.2">
      <c r="Z2201" s="9" t="s">
        <v>2266</v>
      </c>
    </row>
    <row r="2202" spans="26:26" x14ac:dyDescent="0.2">
      <c r="Z2202" s="9" t="s">
        <v>2267</v>
      </c>
    </row>
    <row r="2203" spans="26:26" x14ac:dyDescent="0.2">
      <c r="Z2203" s="9" t="s">
        <v>2268</v>
      </c>
    </row>
    <row r="2204" spans="26:26" x14ac:dyDescent="0.2">
      <c r="Z2204" s="9" t="s">
        <v>2269</v>
      </c>
    </row>
    <row r="2205" spans="26:26" x14ac:dyDescent="0.2">
      <c r="Z2205" s="9" t="s">
        <v>2270</v>
      </c>
    </row>
    <row r="2206" spans="26:26" x14ac:dyDescent="0.2">
      <c r="Z2206" s="9" t="s">
        <v>2271</v>
      </c>
    </row>
    <row r="2207" spans="26:26" x14ac:dyDescent="0.2">
      <c r="Z2207" s="9" t="s">
        <v>2272</v>
      </c>
    </row>
    <row r="2208" spans="26:26" x14ac:dyDescent="0.2">
      <c r="Z2208" s="9" t="s">
        <v>896</v>
      </c>
    </row>
    <row r="2209" spans="26:26" x14ac:dyDescent="0.2">
      <c r="Z2209" s="9" t="s">
        <v>611</v>
      </c>
    </row>
    <row r="2210" spans="26:26" x14ac:dyDescent="0.2">
      <c r="Z2210" s="9" t="s">
        <v>2273</v>
      </c>
    </row>
    <row r="2211" spans="26:26" x14ac:dyDescent="0.2">
      <c r="Z2211" s="9" t="s">
        <v>2274</v>
      </c>
    </row>
    <row r="2212" spans="26:26" x14ac:dyDescent="0.2">
      <c r="Z2212" s="9" t="s">
        <v>2275</v>
      </c>
    </row>
    <row r="2213" spans="26:26" x14ac:dyDescent="0.2">
      <c r="Z2213" s="9" t="s">
        <v>2276</v>
      </c>
    </row>
    <row r="2214" spans="26:26" x14ac:dyDescent="0.2">
      <c r="Z2214" s="9" t="s">
        <v>2277</v>
      </c>
    </row>
    <row r="2215" spans="26:26" x14ac:dyDescent="0.2">
      <c r="Z2215" s="9" t="s">
        <v>2278</v>
      </c>
    </row>
    <row r="2216" spans="26:26" x14ac:dyDescent="0.2">
      <c r="Z2216" s="9" t="s">
        <v>2279</v>
      </c>
    </row>
    <row r="2217" spans="26:26" x14ac:dyDescent="0.2">
      <c r="Z2217" s="9" t="s">
        <v>2280</v>
      </c>
    </row>
    <row r="2218" spans="26:26" x14ac:dyDescent="0.2">
      <c r="Z2218" s="9" t="s">
        <v>2281</v>
      </c>
    </row>
    <row r="2219" spans="26:26" x14ac:dyDescent="0.2">
      <c r="Z2219" s="9" t="s">
        <v>1018</v>
      </c>
    </row>
    <row r="2220" spans="26:26" x14ac:dyDescent="0.2">
      <c r="Z2220" s="9" t="s">
        <v>786</v>
      </c>
    </row>
    <row r="2221" spans="26:26" x14ac:dyDescent="0.2">
      <c r="Z2221" s="9" t="s">
        <v>2282</v>
      </c>
    </row>
    <row r="2222" spans="26:26" x14ac:dyDescent="0.2">
      <c r="Z2222" s="9" t="s">
        <v>2283</v>
      </c>
    </row>
    <row r="2223" spans="26:26" x14ac:dyDescent="0.2">
      <c r="Z2223" s="9" t="s">
        <v>2284</v>
      </c>
    </row>
    <row r="2224" spans="26:26" x14ac:dyDescent="0.2">
      <c r="Z2224" s="9" t="s">
        <v>2285</v>
      </c>
    </row>
    <row r="2225" spans="26:26" x14ac:dyDescent="0.2">
      <c r="Z2225" s="9" t="s">
        <v>2286</v>
      </c>
    </row>
    <row r="2226" spans="26:26" x14ac:dyDescent="0.2">
      <c r="Z2226" s="9" t="s">
        <v>2287</v>
      </c>
    </row>
    <row r="2227" spans="26:26" x14ac:dyDescent="0.2">
      <c r="Z2227" s="9" t="s">
        <v>2288</v>
      </c>
    </row>
    <row r="2228" spans="26:26" x14ac:dyDescent="0.2">
      <c r="Z2228" s="9" t="s">
        <v>2289</v>
      </c>
    </row>
    <row r="2229" spans="26:26" x14ac:dyDescent="0.2">
      <c r="Z2229" s="9" t="s">
        <v>301</v>
      </c>
    </row>
    <row r="2230" spans="26:26" x14ac:dyDescent="0.2">
      <c r="Z2230" s="9" t="s">
        <v>2290</v>
      </c>
    </row>
    <row r="2231" spans="26:26" x14ac:dyDescent="0.2">
      <c r="Z2231" s="9" t="s">
        <v>2291</v>
      </c>
    </row>
    <row r="2232" spans="26:26" x14ac:dyDescent="0.2">
      <c r="Z2232" s="9" t="s">
        <v>2292</v>
      </c>
    </row>
    <row r="2233" spans="26:26" x14ac:dyDescent="0.2">
      <c r="Z2233" s="9" t="s">
        <v>2293</v>
      </c>
    </row>
    <row r="2234" spans="26:26" x14ac:dyDescent="0.2">
      <c r="Z2234" s="9" t="s">
        <v>2294</v>
      </c>
    </row>
    <row r="2235" spans="26:26" x14ac:dyDescent="0.2">
      <c r="Z2235" s="9" t="s">
        <v>2295</v>
      </c>
    </row>
    <row r="2236" spans="26:26" x14ac:dyDescent="0.2">
      <c r="Z2236" s="9" t="s">
        <v>2296</v>
      </c>
    </row>
    <row r="2237" spans="26:26" x14ac:dyDescent="0.2">
      <c r="Z2237" s="9" t="s">
        <v>2297</v>
      </c>
    </row>
    <row r="2238" spans="26:26" x14ac:dyDescent="0.2">
      <c r="Z2238" s="9" t="s">
        <v>2298</v>
      </c>
    </row>
    <row r="2239" spans="26:26" x14ac:dyDescent="0.2">
      <c r="Z2239" s="9" t="s">
        <v>2299</v>
      </c>
    </row>
    <row r="2240" spans="26:26" x14ac:dyDescent="0.2">
      <c r="Z2240" s="9" t="s">
        <v>2300</v>
      </c>
    </row>
    <row r="2241" spans="26:26" x14ac:dyDescent="0.2">
      <c r="Z2241" s="9" t="s">
        <v>2301</v>
      </c>
    </row>
    <row r="2242" spans="26:26" x14ac:dyDescent="0.2">
      <c r="Z2242" s="9" t="s">
        <v>2302</v>
      </c>
    </row>
    <row r="2243" spans="26:26" x14ac:dyDescent="0.2">
      <c r="Z2243" s="9" t="s">
        <v>2303</v>
      </c>
    </row>
    <row r="2244" spans="26:26" x14ac:dyDescent="0.2">
      <c r="Z2244" s="9" t="s">
        <v>2304</v>
      </c>
    </row>
    <row r="2245" spans="26:26" x14ac:dyDescent="0.2">
      <c r="Z2245" s="9" t="s">
        <v>2305</v>
      </c>
    </row>
    <row r="2246" spans="26:26" x14ac:dyDescent="0.2">
      <c r="Z2246" s="9" t="s">
        <v>2306</v>
      </c>
    </row>
    <row r="2247" spans="26:26" x14ac:dyDescent="0.2">
      <c r="Z2247" s="9" t="s">
        <v>2307</v>
      </c>
    </row>
    <row r="2248" spans="26:26" x14ac:dyDescent="0.2">
      <c r="Z2248" s="9" t="s">
        <v>2308</v>
      </c>
    </row>
    <row r="2249" spans="26:26" x14ac:dyDescent="0.2">
      <c r="Z2249" s="9" t="s">
        <v>2309</v>
      </c>
    </row>
    <row r="2250" spans="26:26" x14ac:dyDescent="0.2">
      <c r="Z2250" s="9" t="s">
        <v>2310</v>
      </c>
    </row>
    <row r="2251" spans="26:26" x14ac:dyDescent="0.2">
      <c r="Z2251" s="9" t="s">
        <v>2311</v>
      </c>
    </row>
    <row r="2252" spans="26:26" x14ac:dyDescent="0.2">
      <c r="Z2252" s="9" t="s">
        <v>2312</v>
      </c>
    </row>
    <row r="2253" spans="26:26" x14ac:dyDescent="0.2">
      <c r="Z2253" s="9" t="s">
        <v>2313</v>
      </c>
    </row>
    <row r="2254" spans="26:26" x14ac:dyDescent="0.2">
      <c r="Z2254" s="9" t="s">
        <v>2314</v>
      </c>
    </row>
    <row r="2255" spans="26:26" x14ac:dyDescent="0.2">
      <c r="Z2255" s="9" t="s">
        <v>2315</v>
      </c>
    </row>
    <row r="2256" spans="26:26" x14ac:dyDescent="0.2">
      <c r="Z2256" s="9" t="s">
        <v>2316</v>
      </c>
    </row>
    <row r="2257" spans="26:26" x14ac:dyDescent="0.2">
      <c r="Z2257" s="9" t="s">
        <v>2317</v>
      </c>
    </row>
    <row r="2258" spans="26:26" x14ac:dyDescent="0.2">
      <c r="Z2258" s="9" t="s">
        <v>2318</v>
      </c>
    </row>
    <row r="2259" spans="26:26" x14ac:dyDescent="0.2">
      <c r="Z2259" s="9" t="s">
        <v>2319</v>
      </c>
    </row>
    <row r="2260" spans="26:26" x14ac:dyDescent="0.2">
      <c r="Z2260" s="9" t="s">
        <v>2320</v>
      </c>
    </row>
    <row r="2261" spans="26:26" x14ac:dyDescent="0.2">
      <c r="Z2261" s="9" t="s">
        <v>2321</v>
      </c>
    </row>
    <row r="2262" spans="26:26" x14ac:dyDescent="0.2">
      <c r="Z2262" s="9" t="s">
        <v>2322</v>
      </c>
    </row>
    <row r="2263" spans="26:26" x14ac:dyDescent="0.2">
      <c r="Z2263" s="9" t="s">
        <v>2323</v>
      </c>
    </row>
    <row r="2264" spans="26:26" x14ac:dyDescent="0.2">
      <c r="Z2264" s="9" t="s">
        <v>2324</v>
      </c>
    </row>
    <row r="2265" spans="26:26" x14ac:dyDescent="0.2">
      <c r="Z2265" s="9" t="s">
        <v>2325</v>
      </c>
    </row>
    <row r="2266" spans="26:26" x14ac:dyDescent="0.2">
      <c r="Z2266" s="9" t="s">
        <v>2326</v>
      </c>
    </row>
    <row r="2267" spans="26:26" x14ac:dyDescent="0.2">
      <c r="Z2267" s="9" t="s">
        <v>2327</v>
      </c>
    </row>
    <row r="2268" spans="26:26" x14ac:dyDescent="0.2">
      <c r="Z2268" s="9" t="s">
        <v>2328</v>
      </c>
    </row>
    <row r="2269" spans="26:26" x14ac:dyDescent="0.2">
      <c r="Z2269" s="9" t="s">
        <v>2329</v>
      </c>
    </row>
    <row r="2270" spans="26:26" x14ac:dyDescent="0.2">
      <c r="Z2270" s="9" t="s">
        <v>2330</v>
      </c>
    </row>
    <row r="2271" spans="26:26" x14ac:dyDescent="0.2">
      <c r="Z2271" s="9" t="s">
        <v>2331</v>
      </c>
    </row>
    <row r="2272" spans="26:26" x14ac:dyDescent="0.2">
      <c r="Z2272" s="9" t="s">
        <v>2332</v>
      </c>
    </row>
    <row r="2273" spans="26:26" x14ac:dyDescent="0.2">
      <c r="Z2273" s="9" t="s">
        <v>2333</v>
      </c>
    </row>
    <row r="2274" spans="26:26" x14ac:dyDescent="0.2">
      <c r="Z2274" s="9" t="s">
        <v>2334</v>
      </c>
    </row>
    <row r="2275" spans="26:26" x14ac:dyDescent="0.2">
      <c r="Z2275" s="9" t="s">
        <v>2335</v>
      </c>
    </row>
    <row r="2276" spans="26:26" x14ac:dyDescent="0.2">
      <c r="Z2276" s="9" t="s">
        <v>2336</v>
      </c>
    </row>
    <row r="2277" spans="26:26" x14ac:dyDescent="0.2">
      <c r="Z2277" s="9" t="s">
        <v>2337</v>
      </c>
    </row>
    <row r="2278" spans="26:26" x14ac:dyDescent="0.2">
      <c r="Z2278" s="9" t="s">
        <v>2338</v>
      </c>
    </row>
    <row r="2279" spans="26:26" x14ac:dyDescent="0.2">
      <c r="Z2279" s="9" t="s">
        <v>2339</v>
      </c>
    </row>
    <row r="2280" spans="26:26" x14ac:dyDescent="0.2">
      <c r="Z2280" s="9" t="s">
        <v>2340</v>
      </c>
    </row>
    <row r="2281" spans="26:26" x14ac:dyDescent="0.2">
      <c r="Z2281" s="9" t="s">
        <v>2341</v>
      </c>
    </row>
    <row r="2282" spans="26:26" x14ac:dyDescent="0.2">
      <c r="Z2282" s="9" t="s">
        <v>2342</v>
      </c>
    </row>
    <row r="2283" spans="26:26" x14ac:dyDescent="0.2">
      <c r="Z2283" s="9" t="s">
        <v>2343</v>
      </c>
    </row>
    <row r="2284" spans="26:26" x14ac:dyDescent="0.2">
      <c r="Z2284" s="9" t="s">
        <v>2344</v>
      </c>
    </row>
    <row r="2285" spans="26:26" x14ac:dyDescent="0.2">
      <c r="Z2285" s="9" t="s">
        <v>2345</v>
      </c>
    </row>
    <row r="2286" spans="26:26" x14ac:dyDescent="0.2">
      <c r="Z2286" s="9" t="s">
        <v>2346</v>
      </c>
    </row>
    <row r="2287" spans="26:26" x14ac:dyDescent="0.2">
      <c r="Z2287" s="9" t="s">
        <v>2347</v>
      </c>
    </row>
    <row r="2288" spans="26:26" x14ac:dyDescent="0.2">
      <c r="Z2288" s="9" t="s">
        <v>2348</v>
      </c>
    </row>
    <row r="2289" spans="26:26" x14ac:dyDescent="0.2">
      <c r="Z2289" s="9" t="s">
        <v>1889</v>
      </c>
    </row>
    <row r="2290" spans="26:26" x14ac:dyDescent="0.2">
      <c r="Z2290" s="9" t="s">
        <v>822</v>
      </c>
    </row>
    <row r="2291" spans="26:26" x14ac:dyDescent="0.2">
      <c r="Z2291" s="9" t="s">
        <v>2349</v>
      </c>
    </row>
    <row r="2292" spans="26:26" x14ac:dyDescent="0.2">
      <c r="Z2292" s="9" t="s">
        <v>2350</v>
      </c>
    </row>
    <row r="2293" spans="26:26" x14ac:dyDescent="0.2">
      <c r="Z2293" s="9" t="s">
        <v>2351</v>
      </c>
    </row>
    <row r="2294" spans="26:26" x14ac:dyDescent="0.2">
      <c r="Z2294" s="9" t="s">
        <v>2352</v>
      </c>
    </row>
    <row r="2295" spans="26:26" x14ac:dyDescent="0.2">
      <c r="Z2295" s="9" t="s">
        <v>565</v>
      </c>
    </row>
    <row r="2296" spans="26:26" x14ac:dyDescent="0.2">
      <c r="Z2296" s="9" t="s">
        <v>2353</v>
      </c>
    </row>
    <row r="2297" spans="26:26" x14ac:dyDescent="0.2">
      <c r="Z2297" s="9" t="s">
        <v>2354</v>
      </c>
    </row>
    <row r="2298" spans="26:26" x14ac:dyDescent="0.2">
      <c r="Z2298" s="9" t="s">
        <v>2355</v>
      </c>
    </row>
    <row r="2299" spans="26:26" x14ac:dyDescent="0.2">
      <c r="Z2299" s="9" t="s">
        <v>2356</v>
      </c>
    </row>
    <row r="2300" spans="26:26" x14ac:dyDescent="0.2">
      <c r="Z2300" s="9" t="s">
        <v>2357</v>
      </c>
    </row>
    <row r="2301" spans="26:26" x14ac:dyDescent="0.2">
      <c r="Z2301" s="9" t="s">
        <v>2358</v>
      </c>
    </row>
    <row r="2302" spans="26:26" x14ac:dyDescent="0.2">
      <c r="Z2302" s="9" t="s">
        <v>2359</v>
      </c>
    </row>
    <row r="2303" spans="26:26" x14ac:dyDescent="0.2">
      <c r="Z2303" s="9" t="s">
        <v>2360</v>
      </c>
    </row>
    <row r="2304" spans="26:26" x14ac:dyDescent="0.2">
      <c r="Z2304" s="9" t="s">
        <v>2361</v>
      </c>
    </row>
    <row r="2305" spans="26:26" x14ac:dyDescent="0.2">
      <c r="Z2305" s="9" t="s">
        <v>2362</v>
      </c>
    </row>
    <row r="2306" spans="26:26" x14ac:dyDescent="0.2">
      <c r="Z2306" s="9" t="s">
        <v>2363</v>
      </c>
    </row>
    <row r="2307" spans="26:26" x14ac:dyDescent="0.2">
      <c r="Z2307" s="9" t="s">
        <v>2364</v>
      </c>
    </row>
    <row r="2308" spans="26:26" x14ac:dyDescent="0.2">
      <c r="Z2308" s="9" t="s">
        <v>828</v>
      </c>
    </row>
    <row r="2309" spans="26:26" x14ac:dyDescent="0.2">
      <c r="Z2309" s="9" t="s">
        <v>2365</v>
      </c>
    </row>
    <row r="2310" spans="26:26" x14ac:dyDescent="0.2">
      <c r="Z2310" s="9" t="s">
        <v>2366</v>
      </c>
    </row>
    <row r="2311" spans="26:26" x14ac:dyDescent="0.2">
      <c r="Z2311" s="9" t="s">
        <v>2367</v>
      </c>
    </row>
    <row r="2312" spans="26:26" x14ac:dyDescent="0.2">
      <c r="Z2312" s="9" t="s">
        <v>2368</v>
      </c>
    </row>
    <row r="2313" spans="26:26" x14ac:dyDescent="0.2">
      <c r="Z2313" s="9" t="s">
        <v>2369</v>
      </c>
    </row>
    <row r="2314" spans="26:26" x14ac:dyDescent="0.2">
      <c r="Z2314" s="9" t="s">
        <v>2370</v>
      </c>
    </row>
    <row r="2315" spans="26:26" x14ac:dyDescent="0.2">
      <c r="Z2315" s="9" t="s">
        <v>2371</v>
      </c>
    </row>
    <row r="2316" spans="26:26" x14ac:dyDescent="0.2">
      <c r="Z2316" s="9" t="s">
        <v>2372</v>
      </c>
    </row>
    <row r="2317" spans="26:26" x14ac:dyDescent="0.2">
      <c r="Z2317" s="9" t="s">
        <v>2373</v>
      </c>
    </row>
    <row r="2318" spans="26:26" x14ac:dyDescent="0.2">
      <c r="Z2318" s="9" t="s">
        <v>2374</v>
      </c>
    </row>
    <row r="2319" spans="26:26" x14ac:dyDescent="0.2">
      <c r="Z2319" s="9" t="s">
        <v>2375</v>
      </c>
    </row>
    <row r="2320" spans="26:26" x14ac:dyDescent="0.2">
      <c r="Z2320" s="9" t="s">
        <v>2376</v>
      </c>
    </row>
    <row r="2321" spans="24:26" x14ac:dyDescent="0.2">
      <c r="Z2321" s="9" t="s">
        <v>2377</v>
      </c>
    </row>
    <row r="2322" spans="24:26" x14ac:dyDescent="0.2">
      <c r="Z2322" s="9" t="s">
        <v>2378</v>
      </c>
    </row>
    <row r="2323" spans="24:26" x14ac:dyDescent="0.2">
      <c r="Z2323" s="9" t="s">
        <v>2379</v>
      </c>
    </row>
    <row r="2324" spans="24:26" x14ac:dyDescent="0.2">
      <c r="Z2324" s="9" t="s">
        <v>967</v>
      </c>
    </row>
    <row r="2325" spans="24:26" x14ac:dyDescent="0.2">
      <c r="Z2325" s="9" t="s">
        <v>293</v>
      </c>
    </row>
    <row r="2326" spans="24:26" x14ac:dyDescent="0.2">
      <c r="Z2326" s="9" t="s">
        <v>2380</v>
      </c>
    </row>
    <row r="2327" spans="24:26" x14ac:dyDescent="0.2">
      <c r="Z2327" s="9" t="s">
        <v>2381</v>
      </c>
    </row>
    <row r="2328" spans="24:26" x14ac:dyDescent="0.2">
      <c r="Z2328" s="9" t="s">
        <v>2382</v>
      </c>
    </row>
    <row r="2329" spans="24:26" x14ac:dyDescent="0.2">
      <c r="Z2329" s="9" t="s">
        <v>2383</v>
      </c>
    </row>
    <row r="2331" spans="24:26" x14ac:dyDescent="0.2">
      <c r="X2331" s="9" t="s">
        <v>2553</v>
      </c>
      <c r="Z2331" s="9" t="s">
        <v>2384</v>
      </c>
    </row>
    <row r="2332" spans="24:26" x14ac:dyDescent="0.2">
      <c r="Z2332" s="9" t="s">
        <v>2385</v>
      </c>
    </row>
    <row r="2333" spans="24:26" x14ac:dyDescent="0.2">
      <c r="Z2333" s="9" t="s">
        <v>2386</v>
      </c>
    </row>
    <row r="2334" spans="24:26" x14ac:dyDescent="0.2">
      <c r="Z2334" s="9" t="s">
        <v>2387</v>
      </c>
    </row>
    <row r="2335" spans="24:26" x14ac:dyDescent="0.2">
      <c r="Z2335" s="9" t="s">
        <v>2388</v>
      </c>
    </row>
    <row r="2336" spans="24:26" x14ac:dyDescent="0.2">
      <c r="Z2336" s="9" t="s">
        <v>2389</v>
      </c>
    </row>
    <row r="2337" spans="26:26" x14ac:dyDescent="0.2">
      <c r="Z2337" s="9" t="s">
        <v>2390</v>
      </c>
    </row>
    <row r="2338" spans="26:26" x14ac:dyDescent="0.2">
      <c r="Z2338" s="9" t="s">
        <v>2391</v>
      </c>
    </row>
    <row r="2339" spans="26:26" x14ac:dyDescent="0.2">
      <c r="Z2339" s="9" t="s">
        <v>2392</v>
      </c>
    </row>
    <row r="2340" spans="26:26" x14ac:dyDescent="0.2">
      <c r="Z2340" s="9" t="s">
        <v>2393</v>
      </c>
    </row>
    <row r="2341" spans="26:26" x14ac:dyDescent="0.2">
      <c r="Z2341" s="9" t="s">
        <v>2394</v>
      </c>
    </row>
    <row r="2342" spans="26:26" x14ac:dyDescent="0.2">
      <c r="Z2342" s="9" t="s">
        <v>2395</v>
      </c>
    </row>
    <row r="2343" spans="26:26" x14ac:dyDescent="0.2">
      <c r="Z2343" s="9" t="s">
        <v>2396</v>
      </c>
    </row>
    <row r="2344" spans="26:26" x14ac:dyDescent="0.2">
      <c r="Z2344" s="9" t="s">
        <v>2397</v>
      </c>
    </row>
    <row r="2345" spans="26:26" x14ac:dyDescent="0.2">
      <c r="Z2345" s="9" t="s">
        <v>2398</v>
      </c>
    </row>
    <row r="2346" spans="26:26" x14ac:dyDescent="0.2">
      <c r="Z2346" s="9" t="s">
        <v>2399</v>
      </c>
    </row>
    <row r="2347" spans="26:26" x14ac:dyDescent="0.2">
      <c r="Z2347" s="9" t="s">
        <v>2400</v>
      </c>
    </row>
    <row r="2348" spans="26:26" x14ac:dyDescent="0.2">
      <c r="Z2348" s="9" t="s">
        <v>2401</v>
      </c>
    </row>
    <row r="2349" spans="26:26" x14ac:dyDescent="0.2">
      <c r="Z2349" s="9" t="s">
        <v>2402</v>
      </c>
    </row>
    <row r="2350" spans="26:26" x14ac:dyDescent="0.2">
      <c r="Z2350" s="9" t="s">
        <v>2403</v>
      </c>
    </row>
    <row r="2351" spans="26:26" x14ac:dyDescent="0.2">
      <c r="Z2351" s="9" t="s">
        <v>2404</v>
      </c>
    </row>
    <row r="2352" spans="26:26" x14ac:dyDescent="0.2">
      <c r="Z2352" s="9" t="s">
        <v>2405</v>
      </c>
    </row>
    <row r="2353" spans="26:26" x14ac:dyDescent="0.2">
      <c r="Z2353" s="9" t="s">
        <v>2406</v>
      </c>
    </row>
    <row r="2354" spans="26:26" x14ac:dyDescent="0.2">
      <c r="Z2354" s="9" t="s">
        <v>2407</v>
      </c>
    </row>
    <row r="2355" spans="26:26" x14ac:dyDescent="0.2">
      <c r="Z2355" s="9" t="s">
        <v>2408</v>
      </c>
    </row>
    <row r="2356" spans="26:26" x14ac:dyDescent="0.2">
      <c r="Z2356" s="9" t="s">
        <v>2409</v>
      </c>
    </row>
    <row r="2357" spans="26:26" x14ac:dyDescent="0.2">
      <c r="Z2357" s="9" t="s">
        <v>2410</v>
      </c>
    </row>
    <row r="2358" spans="26:26" x14ac:dyDescent="0.2">
      <c r="Z2358" s="9" t="s">
        <v>2411</v>
      </c>
    </row>
    <row r="2359" spans="26:26" x14ac:dyDescent="0.2">
      <c r="Z2359" s="9" t="s">
        <v>2412</v>
      </c>
    </row>
    <row r="2360" spans="26:26" x14ac:dyDescent="0.2">
      <c r="Z2360" s="9" t="s">
        <v>2413</v>
      </c>
    </row>
    <row r="2361" spans="26:26" x14ac:dyDescent="0.2">
      <c r="Z2361" s="9" t="s">
        <v>2414</v>
      </c>
    </row>
    <row r="2362" spans="26:26" x14ac:dyDescent="0.2">
      <c r="Z2362" s="9" t="s">
        <v>2415</v>
      </c>
    </row>
    <row r="2363" spans="26:26" x14ac:dyDescent="0.2">
      <c r="Z2363" s="9" t="s">
        <v>2416</v>
      </c>
    </row>
    <row r="2364" spans="26:26" x14ac:dyDescent="0.2">
      <c r="Z2364" s="9" t="s">
        <v>2417</v>
      </c>
    </row>
    <row r="2365" spans="26:26" x14ac:dyDescent="0.2">
      <c r="Z2365" s="9" t="s">
        <v>2418</v>
      </c>
    </row>
    <row r="2366" spans="26:26" x14ac:dyDescent="0.2">
      <c r="Z2366" s="9" t="s">
        <v>2419</v>
      </c>
    </row>
    <row r="2367" spans="26:26" x14ac:dyDescent="0.2">
      <c r="Z2367" s="9" t="s">
        <v>2420</v>
      </c>
    </row>
    <row r="2368" spans="26:26" x14ac:dyDescent="0.2">
      <c r="Z2368" s="9" t="s">
        <v>2421</v>
      </c>
    </row>
    <row r="2369" spans="26:26" x14ac:dyDescent="0.2">
      <c r="Z2369" s="9" t="s">
        <v>2422</v>
      </c>
    </row>
    <row r="2370" spans="26:26" x14ac:dyDescent="0.2">
      <c r="Z2370" s="9" t="s">
        <v>2423</v>
      </c>
    </row>
    <row r="2371" spans="26:26" x14ac:dyDescent="0.2">
      <c r="Z2371" s="9" t="s">
        <v>2424</v>
      </c>
    </row>
    <row r="2372" spans="26:26" x14ac:dyDescent="0.2">
      <c r="Z2372" s="9" t="s">
        <v>2425</v>
      </c>
    </row>
    <row r="2373" spans="26:26" x14ac:dyDescent="0.2">
      <c r="Z2373" s="9" t="s">
        <v>2426</v>
      </c>
    </row>
    <row r="2374" spans="26:26" x14ac:dyDescent="0.2">
      <c r="Z2374" s="9" t="s">
        <v>2427</v>
      </c>
    </row>
    <row r="2375" spans="26:26" x14ac:dyDescent="0.2">
      <c r="Z2375" s="9" t="s">
        <v>2428</v>
      </c>
    </row>
    <row r="2376" spans="26:26" x14ac:dyDescent="0.2">
      <c r="Z2376" s="9" t="s">
        <v>2429</v>
      </c>
    </row>
    <row r="2377" spans="26:26" x14ac:dyDescent="0.2">
      <c r="Z2377" s="9" t="s">
        <v>2430</v>
      </c>
    </row>
    <row r="2378" spans="26:26" x14ac:dyDescent="0.2">
      <c r="Z2378" s="9" t="s">
        <v>2431</v>
      </c>
    </row>
    <row r="2379" spans="26:26" x14ac:dyDescent="0.2">
      <c r="Z2379" s="9" t="s">
        <v>2432</v>
      </c>
    </row>
    <row r="2380" spans="26:26" x14ac:dyDescent="0.2">
      <c r="Z2380" s="9" t="s">
        <v>2433</v>
      </c>
    </row>
    <row r="2381" spans="26:26" x14ac:dyDescent="0.2">
      <c r="Z2381" s="9" t="s">
        <v>2434</v>
      </c>
    </row>
    <row r="2382" spans="26:26" x14ac:dyDescent="0.2">
      <c r="Z2382" s="9" t="s">
        <v>2435</v>
      </c>
    </row>
    <row r="2383" spans="26:26" x14ac:dyDescent="0.2">
      <c r="Z2383" s="9" t="s">
        <v>2436</v>
      </c>
    </row>
    <row r="2384" spans="26:26" x14ac:dyDescent="0.2">
      <c r="Z2384" s="9" t="s">
        <v>2437</v>
      </c>
    </row>
    <row r="2385" spans="26:26" x14ac:dyDescent="0.2">
      <c r="Z2385" s="9" t="s">
        <v>2438</v>
      </c>
    </row>
    <row r="2386" spans="26:26" x14ac:dyDescent="0.2">
      <c r="Z2386" s="9" t="s">
        <v>2439</v>
      </c>
    </row>
    <row r="2387" spans="26:26" x14ac:dyDescent="0.2">
      <c r="Z2387" s="9" t="s">
        <v>2440</v>
      </c>
    </row>
    <row r="2388" spans="26:26" x14ac:dyDescent="0.2">
      <c r="Z2388" s="9" t="s">
        <v>2441</v>
      </c>
    </row>
    <row r="2389" spans="26:26" x14ac:dyDescent="0.2">
      <c r="Z2389" s="9" t="s">
        <v>281</v>
      </c>
    </row>
    <row r="2390" spans="26:26" x14ac:dyDescent="0.2">
      <c r="Z2390" s="9" t="s">
        <v>2442</v>
      </c>
    </row>
    <row r="2391" spans="26:26" x14ac:dyDescent="0.2">
      <c r="Z2391" s="9" t="s">
        <v>2443</v>
      </c>
    </row>
    <row r="2392" spans="26:26" x14ac:dyDescent="0.2">
      <c r="Z2392" s="9" t="s">
        <v>2444</v>
      </c>
    </row>
    <row r="2393" spans="26:26" x14ac:dyDescent="0.2">
      <c r="Z2393" s="9" t="s">
        <v>2445</v>
      </c>
    </row>
    <row r="2394" spans="26:26" x14ac:dyDescent="0.2">
      <c r="Z2394" s="9" t="s">
        <v>555</v>
      </c>
    </row>
    <row r="2395" spans="26:26" x14ac:dyDescent="0.2">
      <c r="Z2395" s="9" t="s">
        <v>2446</v>
      </c>
    </row>
    <row r="2396" spans="26:26" x14ac:dyDescent="0.2">
      <c r="Z2396" s="9" t="s">
        <v>2447</v>
      </c>
    </row>
    <row r="2397" spans="26:26" x14ac:dyDescent="0.2">
      <c r="Z2397" s="9" t="s">
        <v>2448</v>
      </c>
    </row>
    <row r="2398" spans="26:26" x14ac:dyDescent="0.2">
      <c r="Z2398" s="9" t="s">
        <v>2449</v>
      </c>
    </row>
    <row r="2399" spans="26:26" x14ac:dyDescent="0.2">
      <c r="Z2399" s="9" t="s">
        <v>2450</v>
      </c>
    </row>
    <row r="2400" spans="26:26" x14ac:dyDescent="0.2">
      <c r="Z2400" s="9" t="s">
        <v>2451</v>
      </c>
    </row>
    <row r="2401" spans="26:26" x14ac:dyDescent="0.2">
      <c r="Z2401" s="9" t="s">
        <v>2452</v>
      </c>
    </row>
    <row r="2402" spans="26:26" x14ac:dyDescent="0.2">
      <c r="Z2402" s="9" t="s">
        <v>2453</v>
      </c>
    </row>
    <row r="2403" spans="26:26" x14ac:dyDescent="0.2">
      <c r="Z2403" s="9" t="s">
        <v>2454</v>
      </c>
    </row>
    <row r="2404" spans="26:26" x14ac:dyDescent="0.2">
      <c r="Z2404" s="9" t="s">
        <v>2455</v>
      </c>
    </row>
    <row r="2405" spans="26:26" x14ac:dyDescent="0.2">
      <c r="Z2405" s="9" t="s">
        <v>2456</v>
      </c>
    </row>
    <row r="2406" spans="26:26" x14ac:dyDescent="0.2">
      <c r="Z2406" s="9" t="s">
        <v>2457</v>
      </c>
    </row>
    <row r="2407" spans="26:26" x14ac:dyDescent="0.2">
      <c r="Z2407" s="9" t="s">
        <v>2458</v>
      </c>
    </row>
    <row r="2408" spans="26:26" x14ac:dyDescent="0.2">
      <c r="Z2408" s="9" t="s">
        <v>2459</v>
      </c>
    </row>
    <row r="2409" spans="26:26" x14ac:dyDescent="0.2">
      <c r="Z2409" s="9" t="s">
        <v>2460</v>
      </c>
    </row>
    <row r="2410" spans="26:26" x14ac:dyDescent="0.2">
      <c r="Z2410" s="9" t="s">
        <v>2461</v>
      </c>
    </row>
    <row r="2411" spans="26:26" x14ac:dyDescent="0.2">
      <c r="Z2411" s="9" t="s">
        <v>2462</v>
      </c>
    </row>
    <row r="2412" spans="26:26" x14ac:dyDescent="0.2">
      <c r="Z2412" s="9" t="s">
        <v>2463</v>
      </c>
    </row>
    <row r="2413" spans="26:26" x14ac:dyDescent="0.2">
      <c r="Z2413" s="9" t="s">
        <v>2464</v>
      </c>
    </row>
    <row r="2414" spans="26:26" x14ac:dyDescent="0.2">
      <c r="Z2414" s="9" t="s">
        <v>2465</v>
      </c>
    </row>
    <row r="2415" spans="26:26" x14ac:dyDescent="0.2">
      <c r="Z2415" s="9" t="s">
        <v>2466</v>
      </c>
    </row>
    <row r="2416" spans="26:26" x14ac:dyDescent="0.2">
      <c r="Z2416" s="9" t="s">
        <v>2467</v>
      </c>
    </row>
    <row r="2417" spans="26:26" x14ac:dyDescent="0.2">
      <c r="Z2417" s="9" t="s">
        <v>2468</v>
      </c>
    </row>
    <row r="2418" spans="26:26" x14ac:dyDescent="0.2">
      <c r="Z2418" s="9" t="s">
        <v>2469</v>
      </c>
    </row>
    <row r="2419" spans="26:26" x14ac:dyDescent="0.2">
      <c r="Z2419" s="9" t="s">
        <v>2470</v>
      </c>
    </row>
    <row r="2420" spans="26:26" x14ac:dyDescent="0.2">
      <c r="Z2420" s="9" t="s">
        <v>2471</v>
      </c>
    </row>
    <row r="2421" spans="26:26" x14ac:dyDescent="0.2">
      <c r="Z2421" s="9" t="s">
        <v>2472</v>
      </c>
    </row>
    <row r="2422" spans="26:26" x14ac:dyDescent="0.2">
      <c r="Z2422" s="9" t="s">
        <v>2473</v>
      </c>
    </row>
    <row r="2423" spans="26:26" x14ac:dyDescent="0.2">
      <c r="Z2423" s="9" t="s">
        <v>2474</v>
      </c>
    </row>
    <row r="2424" spans="26:26" x14ac:dyDescent="0.2">
      <c r="Z2424" s="9" t="s">
        <v>2475</v>
      </c>
    </row>
    <row r="2425" spans="26:26" x14ac:dyDescent="0.2">
      <c r="Z2425" s="9" t="s">
        <v>2476</v>
      </c>
    </row>
    <row r="2426" spans="26:26" x14ac:dyDescent="0.2">
      <c r="Z2426" s="9" t="s">
        <v>2477</v>
      </c>
    </row>
    <row r="2427" spans="26:26" x14ac:dyDescent="0.2">
      <c r="Z2427" s="9" t="s">
        <v>2478</v>
      </c>
    </row>
    <row r="2428" spans="26:26" x14ac:dyDescent="0.2">
      <c r="Z2428" s="9" t="s">
        <v>2479</v>
      </c>
    </row>
    <row r="2429" spans="26:26" x14ac:dyDescent="0.2">
      <c r="Z2429" s="9" t="s">
        <v>2480</v>
      </c>
    </row>
    <row r="2430" spans="26:26" x14ac:dyDescent="0.2">
      <c r="Z2430" s="9" t="s">
        <v>2481</v>
      </c>
    </row>
    <row r="2431" spans="26:26" x14ac:dyDescent="0.2">
      <c r="Z2431" s="9" t="s">
        <v>2482</v>
      </c>
    </row>
    <row r="2432" spans="26:26" x14ac:dyDescent="0.2">
      <c r="Z2432" s="9" t="s">
        <v>2483</v>
      </c>
    </row>
    <row r="2433" spans="24:26" x14ac:dyDescent="0.2">
      <c r="Z2433" s="9" t="s">
        <v>2484</v>
      </c>
    </row>
    <row r="2434" spans="24:26" x14ac:dyDescent="0.2">
      <c r="Z2434" s="9" t="s">
        <v>2485</v>
      </c>
    </row>
    <row r="2435" spans="24:26" x14ac:dyDescent="0.2">
      <c r="Z2435" s="9" t="s">
        <v>2486</v>
      </c>
    </row>
    <row r="2436" spans="24:26" x14ac:dyDescent="0.2">
      <c r="Z2436" s="9" t="s">
        <v>2487</v>
      </c>
    </row>
    <row r="2438" spans="24:26" x14ac:dyDescent="0.2">
      <c r="X2438" s="9" t="s">
        <v>2537</v>
      </c>
      <c r="Z2438" s="9" t="s">
        <v>2488</v>
      </c>
    </row>
    <row r="2439" spans="24:26" x14ac:dyDescent="0.2">
      <c r="Z2439" s="9" t="s">
        <v>2489</v>
      </c>
    </row>
    <row r="2440" spans="24:26" x14ac:dyDescent="0.2">
      <c r="Z2440" s="9" t="s">
        <v>2490</v>
      </c>
    </row>
    <row r="2441" spans="24:26" x14ac:dyDescent="0.2">
      <c r="Z2441" s="9" t="s">
        <v>481</v>
      </c>
    </row>
    <row r="2442" spans="24:26" x14ac:dyDescent="0.2">
      <c r="Z2442" s="9" t="s">
        <v>2491</v>
      </c>
    </row>
    <row r="2443" spans="24:26" x14ac:dyDescent="0.2">
      <c r="Z2443" s="9" t="s">
        <v>2492</v>
      </c>
    </row>
    <row r="2444" spans="24:26" x14ac:dyDescent="0.2">
      <c r="Z2444" s="9" t="s">
        <v>2493</v>
      </c>
    </row>
    <row r="2445" spans="24:26" x14ac:dyDescent="0.2">
      <c r="Z2445" s="9" t="s">
        <v>2494</v>
      </c>
    </row>
    <row r="2446" spans="24:26" x14ac:dyDescent="0.2">
      <c r="Z2446" s="9" t="s">
        <v>298</v>
      </c>
    </row>
    <row r="2447" spans="24:26" x14ac:dyDescent="0.2">
      <c r="Z2447" s="9" t="s">
        <v>2495</v>
      </c>
    </row>
    <row r="2448" spans="24:26" x14ac:dyDescent="0.2">
      <c r="Z2448" s="9" t="s">
        <v>2496</v>
      </c>
    </row>
    <row r="2449" spans="26:26" x14ac:dyDescent="0.2">
      <c r="Z2449" s="9" t="s">
        <v>2497</v>
      </c>
    </row>
    <row r="2450" spans="26:26" x14ac:dyDescent="0.2">
      <c r="Z2450" s="9" t="s">
        <v>2498</v>
      </c>
    </row>
    <row r="2451" spans="26:26" x14ac:dyDescent="0.2">
      <c r="Z2451" s="9" t="s">
        <v>2499</v>
      </c>
    </row>
    <row r="2452" spans="26:26" x14ac:dyDescent="0.2">
      <c r="Z2452" s="9" t="s">
        <v>2500</v>
      </c>
    </row>
    <row r="2453" spans="26:26" x14ac:dyDescent="0.2">
      <c r="Z2453" s="9" t="s">
        <v>2501</v>
      </c>
    </row>
    <row r="2454" spans="26:26" x14ac:dyDescent="0.2">
      <c r="Z2454" s="9" t="s">
        <v>444</v>
      </c>
    </row>
    <row r="2455" spans="26:26" x14ac:dyDescent="0.2">
      <c r="Z2455" s="9" t="s">
        <v>2502</v>
      </c>
    </row>
    <row r="2456" spans="26:26" x14ac:dyDescent="0.2">
      <c r="Z2456" s="9" t="s">
        <v>2503</v>
      </c>
    </row>
    <row r="2457" spans="26:26" x14ac:dyDescent="0.2">
      <c r="Z2457" s="9" t="s">
        <v>2504</v>
      </c>
    </row>
    <row r="2458" spans="26:26" x14ac:dyDescent="0.2">
      <c r="Z2458" s="9" t="s">
        <v>2505</v>
      </c>
    </row>
    <row r="2459" spans="26:26" x14ac:dyDescent="0.2">
      <c r="Z2459" s="9" t="s">
        <v>2506</v>
      </c>
    </row>
    <row r="2460" spans="26:26" x14ac:dyDescent="0.2">
      <c r="Z2460" s="9" t="s">
        <v>2507</v>
      </c>
    </row>
    <row r="2461" spans="26:26" x14ac:dyDescent="0.2">
      <c r="Z2461" s="9" t="s">
        <v>242</v>
      </c>
    </row>
    <row r="2462" spans="26:26" x14ac:dyDescent="0.2">
      <c r="Z2462" s="9" t="s">
        <v>2508</v>
      </c>
    </row>
    <row r="2463" spans="26:26" x14ac:dyDescent="0.2">
      <c r="Z2463" s="9" t="s">
        <v>2509</v>
      </c>
    </row>
    <row r="2464" spans="26:26" x14ac:dyDescent="0.2">
      <c r="Z2464" s="9" t="s">
        <v>905</v>
      </c>
    </row>
    <row r="2465" spans="26:26" x14ac:dyDescent="0.2">
      <c r="Z2465" s="9" t="s">
        <v>2510</v>
      </c>
    </row>
    <row r="2466" spans="26:26" x14ac:dyDescent="0.2">
      <c r="Z2466" s="9" t="s">
        <v>2511</v>
      </c>
    </row>
    <row r="2467" spans="26:26" x14ac:dyDescent="0.2">
      <c r="Z2467" s="9" t="s">
        <v>2512</v>
      </c>
    </row>
    <row r="2468" spans="26:26" x14ac:dyDescent="0.2">
      <c r="Z2468" s="9" t="s">
        <v>2513</v>
      </c>
    </row>
    <row r="2469" spans="26:26" x14ac:dyDescent="0.2">
      <c r="Z2469" s="9" t="s">
        <v>274</v>
      </c>
    </row>
    <row r="2470" spans="26:26" x14ac:dyDescent="0.2">
      <c r="Z2470" s="9" t="s">
        <v>2514</v>
      </c>
    </row>
    <row r="2471" spans="26:26" x14ac:dyDescent="0.2">
      <c r="Z2471" s="9" t="s">
        <v>2515</v>
      </c>
    </row>
    <row r="2472" spans="26:26" x14ac:dyDescent="0.2">
      <c r="Z2472" s="9" t="s">
        <v>2516</v>
      </c>
    </row>
    <row r="2473" spans="26:26" x14ac:dyDescent="0.2">
      <c r="Z2473" s="9" t="s">
        <v>2517</v>
      </c>
    </row>
    <row r="2474" spans="26:26" x14ac:dyDescent="0.2">
      <c r="Z2474" s="9" t="s">
        <v>2306</v>
      </c>
    </row>
    <row r="2475" spans="26:26" x14ac:dyDescent="0.2">
      <c r="Z2475" s="9" t="s">
        <v>2518</v>
      </c>
    </row>
    <row r="2476" spans="26:26" x14ac:dyDescent="0.2">
      <c r="Z2476" s="9" t="s">
        <v>2519</v>
      </c>
    </row>
    <row r="2477" spans="26:26" x14ac:dyDescent="0.2">
      <c r="Z2477" s="9" t="s">
        <v>2520</v>
      </c>
    </row>
    <row r="2478" spans="26:26" x14ac:dyDescent="0.2">
      <c r="Z2478" s="9" t="s">
        <v>2521</v>
      </c>
    </row>
    <row r="2479" spans="26:26" x14ac:dyDescent="0.2">
      <c r="Z2479" s="9" t="s">
        <v>2522</v>
      </c>
    </row>
    <row r="2480" spans="26:26" x14ac:dyDescent="0.2">
      <c r="Z2480" s="9" t="s">
        <v>2523</v>
      </c>
    </row>
    <row r="2481" spans="26:26" x14ac:dyDescent="0.2">
      <c r="Z2481" s="9" t="s">
        <v>2524</v>
      </c>
    </row>
    <row r="2482" spans="26:26" x14ac:dyDescent="0.2">
      <c r="Z2482" s="9" t="s">
        <v>2525</v>
      </c>
    </row>
    <row r="2483" spans="26:26" x14ac:dyDescent="0.2">
      <c r="Z2483" s="9" t="s">
        <v>2526</v>
      </c>
    </row>
    <row r="2484" spans="26:26" x14ac:dyDescent="0.2">
      <c r="Z2484" s="9" t="s">
        <v>2527</v>
      </c>
    </row>
    <row r="2485" spans="26:26" x14ac:dyDescent="0.2">
      <c r="Z2485" s="9" t="s">
        <v>2528</v>
      </c>
    </row>
    <row r="2486" spans="26:26" x14ac:dyDescent="0.2">
      <c r="Z2486" s="9" t="s">
        <v>2529</v>
      </c>
    </row>
    <row r="2487" spans="26:26" x14ac:dyDescent="0.2">
      <c r="Z2487" s="9" t="s">
        <v>2530</v>
      </c>
    </row>
    <row r="2488" spans="26:26" x14ac:dyDescent="0.2">
      <c r="Z2488" s="9" t="s">
        <v>2531</v>
      </c>
    </row>
    <row r="2489" spans="26:26" x14ac:dyDescent="0.2">
      <c r="Z2489" s="9" t="s">
        <v>2532</v>
      </c>
    </row>
    <row r="2490" spans="26:26" x14ac:dyDescent="0.2">
      <c r="Z2490" s="9" t="s">
        <v>2533</v>
      </c>
    </row>
    <row r="2491" spans="26:26" x14ac:dyDescent="0.2">
      <c r="Z2491" s="9" t="s">
        <v>2534</v>
      </c>
    </row>
    <row r="2492" spans="26:26" x14ac:dyDescent="0.2">
      <c r="Z2492" s="9" t="s">
        <v>2535</v>
      </c>
    </row>
    <row r="2493" spans="26:26" x14ac:dyDescent="0.2">
      <c r="Z2493" s="9" t="s">
        <v>842</v>
      </c>
    </row>
    <row r="2494" spans="26:26" x14ac:dyDescent="0.2">
      <c r="Z2494" s="9" t="s">
        <v>2536</v>
      </c>
    </row>
    <row r="2495" spans="26:26" x14ac:dyDescent="0.2">
      <c r="Z2495" s="9" t="s">
        <v>2537</v>
      </c>
    </row>
  </sheetData>
  <mergeCells count="17">
    <mergeCell ref="B9:L9"/>
    <mergeCell ref="C13:K13"/>
    <mergeCell ref="N18:O18"/>
    <mergeCell ref="N19:O19"/>
    <mergeCell ref="H30:M30"/>
    <mergeCell ref="H18:I18"/>
    <mergeCell ref="J18:K18"/>
    <mergeCell ref="J19:K19"/>
    <mergeCell ref="H19:I19"/>
    <mergeCell ref="H20:I20"/>
    <mergeCell ref="H21:I21"/>
    <mergeCell ref="H22:I22"/>
    <mergeCell ref="H23:I23"/>
    <mergeCell ref="J20:K20"/>
    <mergeCell ref="J21:K21"/>
    <mergeCell ref="J22:K22"/>
    <mergeCell ref="J23:K23"/>
  </mergeCells>
  <pageMargins left="0.16666666666666666" right="0.125" top="0.18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Q502"/>
  <sheetViews>
    <sheetView topLeftCell="A13" workbookViewId="0">
      <selection activeCell="C34" sqref="C34:J35"/>
    </sheetView>
  </sheetViews>
  <sheetFormatPr baseColWidth="10" defaultRowHeight="12" x14ac:dyDescent="0.2"/>
  <cols>
    <col min="1" max="2" width="3.7109375" style="1" customWidth="1"/>
    <col min="3" max="3" width="10.5703125" style="1" customWidth="1"/>
    <col min="4" max="4" width="11.28515625" style="1" customWidth="1"/>
    <col min="5" max="5" width="23" style="1" customWidth="1"/>
    <col min="6" max="8" width="11.42578125" style="1"/>
    <col min="9" max="9" width="11.85546875" style="1" customWidth="1"/>
    <col min="10" max="16384" width="11.42578125" style="1"/>
  </cols>
  <sheetData>
    <row r="1" spans="1:17" x14ac:dyDescent="0.2">
      <c r="A1" s="24"/>
      <c r="B1" s="24"/>
      <c r="C1" s="24"/>
      <c r="D1" s="24"/>
      <c r="E1" s="24"/>
      <c r="F1" s="24"/>
      <c r="G1" s="24"/>
      <c r="H1" s="24"/>
      <c r="I1" s="24"/>
      <c r="J1" s="9"/>
      <c r="K1" s="9"/>
      <c r="L1" s="9"/>
      <c r="M1" s="9"/>
      <c r="N1" s="9"/>
      <c r="O1" s="9"/>
      <c r="P1" s="9"/>
      <c r="Q1" s="9"/>
    </row>
    <row r="2" spans="1:17" x14ac:dyDescent="0.2">
      <c r="A2" s="24"/>
      <c r="B2" s="24"/>
      <c r="C2" s="24"/>
      <c r="D2" s="24"/>
      <c r="E2" s="24"/>
      <c r="F2" s="24"/>
      <c r="G2" s="24"/>
      <c r="H2" s="24"/>
      <c r="I2" s="24"/>
      <c r="J2" s="9"/>
      <c r="K2" s="9"/>
      <c r="L2" s="9"/>
      <c r="M2" s="9"/>
      <c r="N2" s="9"/>
      <c r="O2" s="9"/>
      <c r="P2" s="9"/>
      <c r="Q2" s="9"/>
    </row>
    <row r="3" spans="1:17" x14ac:dyDescent="0.2">
      <c r="A3" s="24"/>
      <c r="B3" s="24"/>
      <c r="C3" s="24"/>
      <c r="D3" s="24"/>
      <c r="E3" s="24"/>
      <c r="F3" s="24"/>
      <c r="G3" s="24"/>
      <c r="H3" s="24"/>
      <c r="I3" s="24"/>
      <c r="J3" s="9"/>
      <c r="K3" s="9"/>
      <c r="L3" s="9"/>
      <c r="M3" s="9"/>
      <c r="N3" s="9"/>
      <c r="O3" s="9"/>
      <c r="P3" s="9"/>
      <c r="Q3" s="9"/>
    </row>
    <row r="4" spans="1:17" x14ac:dyDescent="0.2">
      <c r="A4" s="24"/>
      <c r="B4" s="24"/>
      <c r="C4" s="24"/>
      <c r="D4" s="24"/>
      <c r="E4" s="24"/>
      <c r="F4" s="24"/>
      <c r="G4" s="24"/>
      <c r="H4" s="24"/>
      <c r="I4" s="24"/>
      <c r="J4" s="9"/>
      <c r="K4" s="9"/>
      <c r="L4" s="9"/>
      <c r="M4" s="9"/>
      <c r="N4" s="9"/>
      <c r="O4" s="9"/>
      <c r="P4" s="9"/>
      <c r="Q4" s="9"/>
    </row>
    <row r="5" spans="1:17" x14ac:dyDescent="0.2">
      <c r="A5" s="24"/>
      <c r="B5" s="24"/>
      <c r="C5" s="24"/>
      <c r="D5" s="24"/>
      <c r="E5" s="24"/>
      <c r="F5" s="24"/>
      <c r="G5" s="24"/>
      <c r="H5" s="24"/>
      <c r="I5" s="24"/>
      <c r="J5" s="9"/>
      <c r="K5" s="9"/>
      <c r="L5" s="9"/>
      <c r="M5" s="9"/>
      <c r="N5" s="9"/>
      <c r="O5" s="9"/>
      <c r="P5" s="9"/>
      <c r="Q5" s="9"/>
    </row>
    <row r="6" spans="1:17" x14ac:dyDescent="0.2">
      <c r="A6" s="24"/>
      <c r="B6" s="24"/>
      <c r="C6" s="24"/>
      <c r="D6" s="24"/>
      <c r="E6" s="24"/>
      <c r="F6" s="24"/>
      <c r="G6" s="24"/>
      <c r="H6" s="24"/>
      <c r="I6" s="24"/>
      <c r="J6" s="9"/>
      <c r="K6" s="9"/>
      <c r="L6" s="9"/>
      <c r="M6" s="9"/>
      <c r="N6" s="9"/>
      <c r="O6" s="9"/>
      <c r="P6" s="9"/>
      <c r="Q6" s="9"/>
    </row>
    <row r="7" spans="1:17" x14ac:dyDescent="0.2">
      <c r="A7" s="24"/>
      <c r="B7" s="24"/>
      <c r="C7" s="24"/>
      <c r="D7" s="24"/>
      <c r="E7" s="24"/>
      <c r="F7" s="24"/>
      <c r="G7" s="24"/>
      <c r="H7" s="24"/>
      <c r="I7" s="24"/>
      <c r="J7" s="9"/>
      <c r="K7" s="9"/>
      <c r="L7" s="9"/>
      <c r="M7" s="9"/>
      <c r="N7" s="9"/>
      <c r="O7" s="9"/>
      <c r="P7" s="9"/>
      <c r="Q7" s="9"/>
    </row>
    <row r="8" spans="1:17" x14ac:dyDescent="0.2">
      <c r="A8" s="24"/>
      <c r="B8" s="24"/>
      <c r="C8" s="24"/>
      <c r="D8" s="24"/>
      <c r="E8" s="24"/>
      <c r="F8" s="24"/>
      <c r="G8" s="24"/>
      <c r="H8" s="24"/>
      <c r="I8" s="24"/>
      <c r="J8" s="9"/>
      <c r="K8" s="9"/>
      <c r="L8" s="9"/>
      <c r="M8" s="9"/>
      <c r="N8" s="9"/>
      <c r="O8" s="9"/>
      <c r="P8" s="9"/>
      <c r="Q8" s="9"/>
    </row>
    <row r="9" spans="1:17" ht="21.75" thickBot="1" x14ac:dyDescent="0.4">
      <c r="A9" s="24"/>
      <c r="B9" s="317" t="s">
        <v>2662</v>
      </c>
      <c r="C9" s="317"/>
      <c r="D9" s="317"/>
      <c r="E9" s="317"/>
      <c r="F9" s="317"/>
      <c r="G9" s="317"/>
      <c r="H9" s="317"/>
      <c r="I9" s="317"/>
      <c r="J9" s="317"/>
      <c r="K9" s="317"/>
      <c r="L9" s="9"/>
      <c r="M9" s="9"/>
      <c r="N9" s="9"/>
      <c r="O9" s="9"/>
      <c r="P9" s="9"/>
      <c r="Q9" s="9"/>
    </row>
    <row r="10" spans="1:17" ht="12.75" thickTop="1" x14ac:dyDescent="0.2">
      <c r="A10" s="24"/>
      <c r="B10" s="24"/>
      <c r="C10" s="24"/>
      <c r="D10" s="24"/>
      <c r="E10" s="24"/>
      <c r="F10" s="24"/>
      <c r="G10" s="24"/>
      <c r="H10" s="24"/>
      <c r="I10" s="24"/>
      <c r="J10" s="9"/>
      <c r="K10" s="9"/>
      <c r="L10" s="9"/>
      <c r="M10" s="9"/>
      <c r="N10" s="9"/>
      <c r="O10" s="9"/>
      <c r="P10" s="9"/>
      <c r="Q10" s="9"/>
    </row>
    <row r="11" spans="1:17" ht="13.5" x14ac:dyDescent="0.25">
      <c r="A11" s="24"/>
      <c r="B11" s="24"/>
      <c r="C11" s="303" t="s">
        <v>17</v>
      </c>
      <c r="D11" s="303"/>
      <c r="E11" s="303"/>
      <c r="F11" s="303"/>
      <c r="G11" s="303"/>
      <c r="H11" s="24"/>
      <c r="I11" s="24"/>
      <c r="J11" s="9"/>
      <c r="K11" s="9"/>
      <c r="L11" s="9"/>
      <c r="M11" s="9"/>
      <c r="N11" s="9"/>
      <c r="O11" s="9"/>
      <c r="P11" s="9"/>
      <c r="Q11" s="9"/>
    </row>
    <row r="12" spans="1:17" ht="13.5" customHeight="1" x14ac:dyDescent="0.2">
      <c r="A12" s="24"/>
      <c r="B12" s="24"/>
      <c r="C12" s="307" t="s">
        <v>2708</v>
      </c>
      <c r="D12" s="308"/>
      <c r="E12" s="308"/>
      <c r="F12" s="308"/>
      <c r="G12" s="308"/>
      <c r="H12" s="308"/>
      <c r="I12" s="308"/>
      <c r="J12" s="308"/>
      <c r="K12" s="9"/>
      <c r="L12" s="9"/>
      <c r="M12" s="9"/>
      <c r="N12" s="9"/>
      <c r="O12" s="9"/>
      <c r="P12" s="9"/>
      <c r="Q12" s="9"/>
    </row>
    <row r="13" spans="1:17" x14ac:dyDescent="0.2">
      <c r="A13" s="24"/>
      <c r="B13" s="24"/>
      <c r="C13" s="308"/>
      <c r="D13" s="308"/>
      <c r="E13" s="308"/>
      <c r="F13" s="308"/>
      <c r="G13" s="308"/>
      <c r="H13" s="308"/>
      <c r="I13" s="308"/>
      <c r="J13" s="308"/>
      <c r="K13" s="9"/>
      <c r="L13" s="9"/>
      <c r="M13" s="9"/>
      <c r="N13" s="9"/>
      <c r="O13" s="9"/>
      <c r="P13" s="9"/>
      <c r="Q13" s="9"/>
    </row>
    <row r="14" spans="1:17" ht="12.75" thickBot="1" x14ac:dyDescent="0.25">
      <c r="A14" s="24"/>
      <c r="B14" s="24"/>
      <c r="C14" s="24"/>
      <c r="D14" s="24"/>
      <c r="E14" s="24"/>
      <c r="F14" s="24"/>
      <c r="G14" s="24"/>
      <c r="H14" s="24"/>
      <c r="I14" s="24"/>
      <c r="J14" s="9"/>
      <c r="K14" s="9"/>
      <c r="L14" s="9"/>
      <c r="M14" s="9"/>
      <c r="N14" s="9"/>
      <c r="O14" s="9"/>
      <c r="P14" s="9"/>
      <c r="Q14" s="9"/>
    </row>
    <row r="15" spans="1:17" ht="27" customHeight="1" thickTop="1" thickBot="1" x14ac:dyDescent="0.25">
      <c r="A15" s="24"/>
      <c r="B15" s="24"/>
      <c r="C15" s="325" t="s">
        <v>18</v>
      </c>
      <c r="D15" s="325"/>
      <c r="E15" s="325"/>
      <c r="F15" s="325"/>
      <c r="G15" s="27" t="s">
        <v>19</v>
      </c>
      <c r="H15" s="27" t="s">
        <v>20</v>
      </c>
      <c r="I15" s="24"/>
      <c r="J15" s="9"/>
      <c r="K15" s="9"/>
      <c r="L15" s="9"/>
      <c r="M15" s="9"/>
      <c r="N15" s="9"/>
      <c r="O15" s="9"/>
      <c r="P15" s="9"/>
      <c r="Q15" s="9"/>
    </row>
    <row r="16" spans="1:17" ht="13.5" thickTop="1" thickBot="1" x14ac:dyDescent="0.25">
      <c r="A16" s="24"/>
      <c r="B16" s="24"/>
      <c r="C16" s="28">
        <v>1</v>
      </c>
      <c r="D16" s="304"/>
      <c r="E16" s="305"/>
      <c r="F16" s="306"/>
      <c r="G16" s="12"/>
      <c r="H16" s="19" t="str">
        <f>IF(G16="","",G16/$G$27)</f>
        <v/>
      </c>
      <c r="I16" s="24"/>
      <c r="J16" s="9"/>
      <c r="K16" s="9"/>
      <c r="L16" s="9"/>
      <c r="M16" s="9"/>
      <c r="N16" s="9"/>
      <c r="O16" s="9"/>
      <c r="P16" s="9"/>
      <c r="Q16" s="9"/>
    </row>
    <row r="17" spans="1:17" ht="13.5" thickTop="1" thickBot="1" x14ac:dyDescent="0.25">
      <c r="A17" s="24"/>
      <c r="B17" s="24"/>
      <c r="C17" s="29">
        <v>2</v>
      </c>
      <c r="D17" s="304"/>
      <c r="E17" s="305"/>
      <c r="F17" s="306"/>
      <c r="G17" s="12"/>
      <c r="H17" s="19" t="str">
        <f t="shared" ref="H17:H26" si="0">IF(G17="","",G17/$G$27)</f>
        <v/>
      </c>
      <c r="I17" s="24"/>
      <c r="J17" s="9"/>
      <c r="K17" s="9"/>
      <c r="L17" s="9"/>
      <c r="M17" s="9"/>
      <c r="N17" s="9"/>
      <c r="O17" s="9"/>
      <c r="P17" s="9"/>
      <c r="Q17" s="9"/>
    </row>
    <row r="18" spans="1:17" ht="13.5" thickTop="1" thickBot="1" x14ac:dyDescent="0.25">
      <c r="A18" s="24"/>
      <c r="B18" s="24"/>
      <c r="C18" s="28">
        <v>3</v>
      </c>
      <c r="D18" s="304"/>
      <c r="E18" s="305"/>
      <c r="F18" s="306"/>
      <c r="G18" s="12"/>
      <c r="H18" s="19" t="str">
        <f t="shared" si="0"/>
        <v/>
      </c>
      <c r="I18" s="24"/>
      <c r="J18" s="9"/>
      <c r="K18" s="9"/>
      <c r="L18" s="9"/>
      <c r="M18" s="9"/>
      <c r="N18" s="9"/>
      <c r="O18" s="9"/>
      <c r="P18" s="9"/>
      <c r="Q18" s="9"/>
    </row>
    <row r="19" spans="1:17" ht="13.5" thickTop="1" thickBot="1" x14ac:dyDescent="0.25">
      <c r="A19" s="24"/>
      <c r="B19" s="24"/>
      <c r="C19" s="29">
        <v>4</v>
      </c>
      <c r="D19" s="304"/>
      <c r="E19" s="305"/>
      <c r="F19" s="306"/>
      <c r="G19" s="12"/>
      <c r="H19" s="19" t="str">
        <f t="shared" si="0"/>
        <v/>
      </c>
      <c r="I19" s="24"/>
      <c r="J19" s="9"/>
      <c r="K19" s="9"/>
      <c r="L19" s="9"/>
      <c r="M19" s="9"/>
      <c r="N19" s="9"/>
      <c r="O19" s="9"/>
      <c r="P19" s="9"/>
      <c r="Q19" s="9"/>
    </row>
    <row r="20" spans="1:17" ht="13.5" thickTop="1" thickBot="1" x14ac:dyDescent="0.25">
      <c r="A20" s="24"/>
      <c r="B20" s="24"/>
      <c r="C20" s="28">
        <v>5</v>
      </c>
      <c r="D20" s="304"/>
      <c r="E20" s="305"/>
      <c r="F20" s="306"/>
      <c r="G20" s="12"/>
      <c r="H20" s="19" t="str">
        <f t="shared" si="0"/>
        <v/>
      </c>
      <c r="I20" s="24"/>
      <c r="J20" s="9"/>
      <c r="K20" s="9"/>
      <c r="L20" s="9"/>
      <c r="M20" s="9"/>
      <c r="N20" s="9"/>
      <c r="O20" s="9"/>
      <c r="P20" s="9"/>
      <c r="Q20" s="9"/>
    </row>
    <row r="21" spans="1:17" ht="13.5" thickTop="1" thickBot="1" x14ac:dyDescent="0.25">
      <c r="A21" s="24"/>
      <c r="B21" s="24"/>
      <c r="C21" s="29">
        <v>6</v>
      </c>
      <c r="D21" s="304"/>
      <c r="E21" s="305"/>
      <c r="F21" s="306"/>
      <c r="G21" s="12"/>
      <c r="H21" s="19" t="str">
        <f t="shared" si="0"/>
        <v/>
      </c>
      <c r="I21" s="24"/>
      <c r="J21" s="9"/>
      <c r="K21" s="9"/>
      <c r="L21" s="9"/>
      <c r="M21" s="9"/>
      <c r="N21" s="9"/>
      <c r="O21" s="9"/>
      <c r="P21" s="9"/>
      <c r="Q21" s="9"/>
    </row>
    <row r="22" spans="1:17" ht="13.5" thickTop="1" thickBot="1" x14ac:dyDescent="0.25">
      <c r="A22" s="24"/>
      <c r="B22" s="24"/>
      <c r="C22" s="28">
        <v>7</v>
      </c>
      <c r="D22" s="304"/>
      <c r="E22" s="305"/>
      <c r="F22" s="306"/>
      <c r="G22" s="12"/>
      <c r="H22" s="19" t="str">
        <f t="shared" si="0"/>
        <v/>
      </c>
      <c r="I22" s="24"/>
      <c r="J22" s="9"/>
      <c r="K22" s="9"/>
      <c r="L22" s="9"/>
      <c r="M22" s="9"/>
      <c r="N22" s="9"/>
      <c r="O22" s="9"/>
      <c r="P22" s="9"/>
      <c r="Q22" s="9"/>
    </row>
    <row r="23" spans="1:17" ht="13.5" thickTop="1" thickBot="1" x14ac:dyDescent="0.25">
      <c r="A23" s="24"/>
      <c r="B23" s="24"/>
      <c r="C23" s="29">
        <v>8</v>
      </c>
      <c r="D23" s="304"/>
      <c r="E23" s="305"/>
      <c r="F23" s="306"/>
      <c r="G23" s="12"/>
      <c r="H23" s="19" t="str">
        <f t="shared" si="0"/>
        <v/>
      </c>
      <c r="I23" s="24"/>
      <c r="J23" s="9"/>
      <c r="K23" s="9"/>
      <c r="L23" s="9"/>
      <c r="M23" s="9"/>
      <c r="N23" s="9"/>
      <c r="O23" s="9"/>
      <c r="P23" s="9"/>
      <c r="Q23" s="9"/>
    </row>
    <row r="24" spans="1:17" ht="13.5" thickTop="1" thickBot="1" x14ac:dyDescent="0.25">
      <c r="A24" s="24"/>
      <c r="B24" s="24"/>
      <c r="C24" s="28">
        <v>9</v>
      </c>
      <c r="D24" s="304"/>
      <c r="E24" s="305"/>
      <c r="F24" s="306"/>
      <c r="G24" s="12"/>
      <c r="H24" s="19" t="str">
        <f t="shared" si="0"/>
        <v/>
      </c>
      <c r="I24" s="24"/>
      <c r="J24" s="9"/>
      <c r="K24" s="9"/>
      <c r="L24" s="9"/>
      <c r="M24" s="9"/>
      <c r="N24" s="9"/>
      <c r="O24" s="9"/>
      <c r="P24" s="9"/>
      <c r="Q24" s="9"/>
    </row>
    <row r="25" spans="1:17" ht="13.5" thickTop="1" thickBot="1" x14ac:dyDescent="0.25">
      <c r="A25" s="24"/>
      <c r="B25" s="24"/>
      <c r="C25" s="29">
        <v>10</v>
      </c>
      <c r="D25" s="304"/>
      <c r="E25" s="305"/>
      <c r="F25" s="306"/>
      <c r="G25" s="12"/>
      <c r="H25" s="19" t="str">
        <f t="shared" si="0"/>
        <v/>
      </c>
      <c r="I25" s="24"/>
      <c r="J25" s="9"/>
      <c r="K25" s="9"/>
      <c r="L25" s="9"/>
      <c r="M25" s="9"/>
      <c r="N25" s="9"/>
      <c r="O25" s="9"/>
      <c r="P25" s="9"/>
      <c r="Q25" s="9"/>
    </row>
    <row r="26" spans="1:17" ht="35.25" thickTop="1" thickBot="1" x14ac:dyDescent="0.25">
      <c r="A26" s="24"/>
      <c r="B26" s="24"/>
      <c r="C26" s="27" t="s">
        <v>21</v>
      </c>
      <c r="D26" s="304"/>
      <c r="E26" s="305"/>
      <c r="F26" s="306"/>
      <c r="G26" s="12"/>
      <c r="H26" s="19" t="str">
        <f t="shared" si="0"/>
        <v/>
      </c>
      <c r="I26" s="24"/>
      <c r="J26" s="9"/>
      <c r="K26" s="9"/>
      <c r="L26" s="9"/>
      <c r="M26" s="9"/>
      <c r="N26" s="9"/>
      <c r="O26" s="9"/>
      <c r="P26" s="9"/>
      <c r="Q26" s="9"/>
    </row>
    <row r="27" spans="1:17" ht="15" thickTop="1" thickBot="1" x14ac:dyDescent="0.3">
      <c r="A27" s="24"/>
      <c r="B27" s="24"/>
      <c r="C27" s="30" t="s">
        <v>22</v>
      </c>
      <c r="D27" s="309"/>
      <c r="E27" s="310"/>
      <c r="F27" s="311"/>
      <c r="G27" s="21">
        <f>SUM(G16:G26)</f>
        <v>0</v>
      </c>
      <c r="H27" s="20">
        <f>SUM(H16:H26)</f>
        <v>0</v>
      </c>
      <c r="I27" s="24"/>
      <c r="J27" s="9"/>
      <c r="K27" s="9"/>
      <c r="L27" s="9"/>
      <c r="M27" s="9"/>
      <c r="N27" s="9"/>
      <c r="O27" s="9"/>
      <c r="P27" s="9"/>
      <c r="Q27" s="9"/>
    </row>
    <row r="28" spans="1:17" ht="12.75" thickTop="1" x14ac:dyDescent="0.2">
      <c r="A28" s="24"/>
      <c r="B28" s="24"/>
      <c r="C28" s="24"/>
      <c r="D28" s="24"/>
      <c r="E28" s="24"/>
      <c r="F28" s="24"/>
      <c r="G28" s="24"/>
      <c r="H28" s="24"/>
      <c r="I28" s="24"/>
      <c r="J28" s="9"/>
      <c r="K28" s="9"/>
      <c r="L28" s="9"/>
      <c r="M28" s="9"/>
      <c r="N28" s="9"/>
      <c r="O28" s="9"/>
      <c r="P28" s="9"/>
      <c r="Q28" s="9"/>
    </row>
    <row r="29" spans="1:17" ht="12.75" thickBot="1" x14ac:dyDescent="0.25">
      <c r="A29" s="24"/>
      <c r="B29" s="24"/>
      <c r="C29" s="24" t="s">
        <v>24</v>
      </c>
      <c r="D29" s="24"/>
      <c r="E29" s="24"/>
      <c r="F29" s="24"/>
      <c r="G29" s="24"/>
      <c r="H29" s="24"/>
      <c r="I29" s="24"/>
      <c r="J29" s="9"/>
      <c r="K29" s="9"/>
      <c r="L29" s="9"/>
      <c r="M29" s="9"/>
      <c r="N29" s="9"/>
      <c r="O29" s="9"/>
      <c r="P29" s="9"/>
      <c r="Q29" s="9"/>
    </row>
    <row r="30" spans="1:17" ht="16.5" customHeight="1" thickTop="1" thickBot="1" x14ac:dyDescent="0.25">
      <c r="A30" s="24"/>
      <c r="B30" s="24"/>
      <c r="C30" s="302"/>
      <c r="D30" s="302"/>
      <c r="E30" s="302"/>
      <c r="F30" s="302"/>
      <c r="G30" s="302"/>
      <c r="H30" s="302"/>
      <c r="I30" s="24"/>
      <c r="J30" s="9"/>
      <c r="K30" s="9"/>
      <c r="L30" s="9"/>
      <c r="M30" s="9"/>
      <c r="N30" s="9"/>
      <c r="O30" s="9"/>
      <c r="P30" s="9"/>
      <c r="Q30" s="9"/>
    </row>
    <row r="31" spans="1:17" ht="12.75" thickTop="1" x14ac:dyDescent="0.2">
      <c r="A31" s="24"/>
      <c r="B31" s="24"/>
      <c r="C31" s="24"/>
      <c r="D31" s="24"/>
      <c r="E31" s="24"/>
      <c r="F31" s="24"/>
      <c r="G31" s="24"/>
      <c r="H31" s="24"/>
      <c r="I31" s="24"/>
      <c r="J31" s="9"/>
      <c r="K31" s="9"/>
      <c r="L31" s="9"/>
      <c r="M31" s="9"/>
      <c r="N31" s="9"/>
      <c r="O31" s="9"/>
      <c r="P31" s="9"/>
      <c r="Q31" s="9"/>
    </row>
    <row r="32" spans="1:17" ht="13.5" x14ac:dyDescent="0.25">
      <c r="A32" s="24"/>
      <c r="B32" s="24"/>
      <c r="C32" s="303" t="s">
        <v>23</v>
      </c>
      <c r="D32" s="303"/>
      <c r="E32" s="303"/>
      <c r="F32" s="303"/>
      <c r="G32" s="24"/>
      <c r="H32" s="24"/>
      <c r="I32" s="24"/>
      <c r="J32" s="9"/>
      <c r="K32" s="9"/>
      <c r="L32" s="9"/>
      <c r="M32" s="9"/>
      <c r="N32" s="9"/>
      <c r="O32" s="9"/>
      <c r="P32" s="9"/>
      <c r="Q32" s="9"/>
    </row>
    <row r="33" spans="1:17" x14ac:dyDescent="0.2">
      <c r="A33" s="24"/>
      <c r="B33" s="24"/>
      <c r="C33" s="24"/>
      <c r="D33" s="24"/>
      <c r="E33" s="24"/>
      <c r="F33" s="24"/>
      <c r="G33" s="24"/>
      <c r="H33" s="24"/>
      <c r="I33" s="24"/>
      <c r="J33" s="9"/>
      <c r="K33" s="9"/>
      <c r="L33" s="9"/>
      <c r="M33" s="9"/>
      <c r="N33" s="9"/>
      <c r="O33" s="9"/>
      <c r="P33" s="9"/>
      <c r="Q33" s="9"/>
    </row>
    <row r="34" spans="1:17" ht="12" customHeight="1" x14ac:dyDescent="0.2">
      <c r="A34" s="24"/>
      <c r="B34" s="24"/>
      <c r="C34" s="307" t="s">
        <v>2664</v>
      </c>
      <c r="D34" s="307"/>
      <c r="E34" s="307"/>
      <c r="F34" s="307"/>
      <c r="G34" s="307"/>
      <c r="H34" s="307"/>
      <c r="I34" s="307"/>
      <c r="J34" s="307"/>
      <c r="K34" s="9"/>
      <c r="L34" s="9"/>
      <c r="M34" s="9"/>
      <c r="N34" s="9"/>
      <c r="O34" s="9"/>
      <c r="P34" s="9"/>
      <c r="Q34" s="9"/>
    </row>
    <row r="35" spans="1:17" ht="15" customHeight="1" x14ac:dyDescent="0.2">
      <c r="A35" s="24"/>
      <c r="B35" s="24"/>
      <c r="C35" s="307"/>
      <c r="D35" s="307"/>
      <c r="E35" s="307"/>
      <c r="F35" s="307"/>
      <c r="G35" s="307"/>
      <c r="H35" s="307"/>
      <c r="I35" s="307"/>
      <c r="J35" s="307"/>
      <c r="K35" s="9"/>
      <c r="L35" s="9"/>
      <c r="M35" s="9"/>
      <c r="N35" s="9"/>
      <c r="O35" s="9"/>
      <c r="P35" s="9"/>
      <c r="Q35" s="9"/>
    </row>
    <row r="36" spans="1:17" x14ac:dyDescent="0.2">
      <c r="A36" s="24"/>
      <c r="B36" s="24"/>
      <c r="C36" s="322" t="s">
        <v>25</v>
      </c>
      <c r="D36" s="322"/>
      <c r="E36" s="322"/>
      <c r="F36" s="322"/>
      <c r="G36" s="322"/>
      <c r="H36" s="322"/>
      <c r="I36" s="24"/>
      <c r="J36" s="9"/>
      <c r="K36" s="9"/>
      <c r="L36" s="9"/>
      <c r="M36" s="9"/>
      <c r="N36" s="9"/>
      <c r="O36" s="9"/>
      <c r="P36" s="9"/>
      <c r="Q36" s="9"/>
    </row>
    <row r="37" spans="1:17" x14ac:dyDescent="0.2">
      <c r="A37" s="24"/>
      <c r="B37" s="24"/>
      <c r="C37" s="26"/>
      <c r="D37" s="26"/>
      <c r="E37" s="26"/>
      <c r="F37" s="26"/>
      <c r="G37" s="26"/>
      <c r="H37" s="26"/>
      <c r="I37" s="24"/>
      <c r="J37" s="9"/>
      <c r="K37" s="9"/>
      <c r="L37" s="9"/>
      <c r="M37" s="9"/>
      <c r="N37" s="9"/>
      <c r="O37" s="9"/>
      <c r="P37" s="9"/>
      <c r="Q37" s="9"/>
    </row>
    <row r="38" spans="1:17" ht="13.5" x14ac:dyDescent="0.25">
      <c r="A38" s="24"/>
      <c r="B38" s="24"/>
      <c r="C38" s="321" t="s">
        <v>32</v>
      </c>
      <c r="D38" s="321"/>
      <c r="E38" s="321"/>
      <c r="F38" s="321"/>
      <c r="G38" s="321"/>
      <c r="H38" s="321"/>
      <c r="I38" s="24"/>
      <c r="J38" s="9"/>
      <c r="K38" s="9"/>
      <c r="L38" s="9"/>
      <c r="M38" s="9"/>
      <c r="N38" s="9"/>
      <c r="O38" s="9"/>
      <c r="P38" s="9"/>
      <c r="Q38" s="9"/>
    </row>
    <row r="39" spans="1:17" ht="12.75" thickBot="1" x14ac:dyDescent="0.25">
      <c r="A39" s="24"/>
      <c r="B39" s="24"/>
      <c r="C39" s="24"/>
      <c r="D39" s="24"/>
      <c r="E39" s="24"/>
      <c r="F39" s="24"/>
      <c r="G39" s="24"/>
      <c r="H39" s="24"/>
      <c r="I39" s="24"/>
      <c r="J39" s="9"/>
      <c r="K39" s="9"/>
      <c r="L39" s="9"/>
      <c r="M39" s="9"/>
      <c r="N39" s="9"/>
      <c r="O39" s="9"/>
      <c r="P39" s="9"/>
      <c r="Q39" s="9"/>
    </row>
    <row r="40" spans="1:17" ht="37.5" thickTop="1" thickBot="1" x14ac:dyDescent="0.25">
      <c r="A40" s="24"/>
      <c r="B40" s="24"/>
      <c r="C40" s="31"/>
      <c r="D40" s="32" t="s">
        <v>26</v>
      </c>
      <c r="E40" s="32" t="s">
        <v>27</v>
      </c>
      <c r="F40" s="32" t="s">
        <v>28</v>
      </c>
      <c r="G40" s="32" t="s">
        <v>29</v>
      </c>
      <c r="H40" s="32" t="s">
        <v>30</v>
      </c>
      <c r="I40" s="24"/>
      <c r="J40" s="9"/>
      <c r="K40" s="9"/>
      <c r="L40" s="9"/>
      <c r="M40" s="9"/>
      <c r="N40" s="9"/>
      <c r="O40" s="9"/>
      <c r="P40" s="9"/>
      <c r="Q40" s="9"/>
    </row>
    <row r="41" spans="1:17" ht="15" thickTop="1" thickBot="1" x14ac:dyDescent="0.25">
      <c r="A41" s="24"/>
      <c r="B41" s="24"/>
      <c r="C41" s="28">
        <v>1</v>
      </c>
      <c r="D41" s="3"/>
      <c r="E41" s="3"/>
      <c r="F41" s="4"/>
      <c r="G41" s="4"/>
      <c r="H41" s="22" t="str">
        <f>IF(G41=0,"",IFERROR(G41/$G$52,""))</f>
        <v/>
      </c>
      <c r="I41" s="24"/>
      <c r="J41" s="9"/>
      <c r="K41" s="9"/>
      <c r="L41" s="9"/>
      <c r="M41" s="9"/>
      <c r="N41" s="9"/>
      <c r="O41" s="9"/>
      <c r="P41" s="9"/>
      <c r="Q41" s="9"/>
    </row>
    <row r="42" spans="1:17" ht="15" thickTop="1" thickBot="1" x14ac:dyDescent="0.25">
      <c r="A42" s="24"/>
      <c r="B42" s="24"/>
      <c r="C42" s="29">
        <v>2</v>
      </c>
      <c r="D42" s="3"/>
      <c r="E42" s="3"/>
      <c r="F42" s="4"/>
      <c r="G42" s="4"/>
      <c r="H42" s="22" t="str">
        <f t="shared" ref="H42:H51" si="1">IF(G42=0,"",IFERROR(G42/$G$52,""))</f>
        <v/>
      </c>
      <c r="I42" s="24"/>
      <c r="J42" s="9"/>
      <c r="K42" s="9"/>
      <c r="L42" s="9"/>
      <c r="M42" s="9"/>
      <c r="N42" s="9"/>
      <c r="O42" s="9"/>
      <c r="P42" s="9"/>
      <c r="Q42" s="9"/>
    </row>
    <row r="43" spans="1:17" ht="15" thickTop="1" thickBot="1" x14ac:dyDescent="0.25">
      <c r="A43" s="24"/>
      <c r="B43" s="24"/>
      <c r="C43" s="28">
        <v>3</v>
      </c>
      <c r="D43" s="3"/>
      <c r="E43" s="3"/>
      <c r="F43" s="4"/>
      <c r="G43" s="4"/>
      <c r="H43" s="22" t="str">
        <f t="shared" si="1"/>
        <v/>
      </c>
      <c r="I43" s="24"/>
      <c r="J43" s="9"/>
      <c r="K43" s="9"/>
      <c r="L43" s="9"/>
      <c r="M43" s="9"/>
      <c r="N43" s="9"/>
      <c r="O43" s="9"/>
      <c r="P43" s="9"/>
      <c r="Q43" s="9"/>
    </row>
    <row r="44" spans="1:17" ht="15" thickTop="1" thickBot="1" x14ac:dyDescent="0.25">
      <c r="A44" s="24"/>
      <c r="B44" s="24"/>
      <c r="C44" s="29">
        <v>4</v>
      </c>
      <c r="D44" s="3"/>
      <c r="E44" s="3"/>
      <c r="F44" s="4"/>
      <c r="G44" s="4"/>
      <c r="H44" s="22" t="str">
        <f t="shared" si="1"/>
        <v/>
      </c>
      <c r="I44" s="24"/>
      <c r="J44" s="9"/>
      <c r="K44" s="9"/>
      <c r="L44" s="9"/>
      <c r="M44" s="9"/>
      <c r="N44" s="9"/>
      <c r="O44" s="9"/>
      <c r="P44" s="9"/>
      <c r="Q44" s="9"/>
    </row>
    <row r="45" spans="1:17" ht="15" thickTop="1" thickBot="1" x14ac:dyDescent="0.25">
      <c r="A45" s="24"/>
      <c r="B45" s="24"/>
      <c r="C45" s="28">
        <v>5</v>
      </c>
      <c r="D45" s="3"/>
      <c r="E45" s="3"/>
      <c r="F45" s="4"/>
      <c r="G45" s="4"/>
      <c r="H45" s="22" t="str">
        <f t="shared" si="1"/>
        <v/>
      </c>
      <c r="I45" s="24"/>
      <c r="J45" s="9"/>
      <c r="K45" s="9"/>
      <c r="L45" s="9"/>
      <c r="M45" s="9"/>
      <c r="N45" s="9"/>
      <c r="O45" s="9"/>
      <c r="P45" s="9"/>
      <c r="Q45" s="9"/>
    </row>
    <row r="46" spans="1:17" ht="15" thickTop="1" thickBot="1" x14ac:dyDescent="0.25">
      <c r="A46" s="24"/>
      <c r="B46" s="24"/>
      <c r="C46" s="29">
        <v>6</v>
      </c>
      <c r="D46" s="3"/>
      <c r="E46" s="3"/>
      <c r="F46" s="4"/>
      <c r="G46" s="4"/>
      <c r="H46" s="22" t="str">
        <f t="shared" si="1"/>
        <v/>
      </c>
      <c r="I46" s="24"/>
      <c r="J46" s="9"/>
      <c r="K46" s="9"/>
      <c r="L46" s="9"/>
      <c r="M46" s="9"/>
      <c r="N46" s="9"/>
      <c r="O46" s="9"/>
      <c r="P46" s="9"/>
      <c r="Q46" s="9"/>
    </row>
    <row r="47" spans="1:17" ht="15" thickTop="1" thickBot="1" x14ac:dyDescent="0.25">
      <c r="A47" s="24"/>
      <c r="B47" s="24"/>
      <c r="C47" s="28">
        <v>7</v>
      </c>
      <c r="D47" s="3"/>
      <c r="E47" s="3"/>
      <c r="F47" s="4"/>
      <c r="G47" s="4"/>
      <c r="H47" s="22" t="str">
        <f t="shared" si="1"/>
        <v/>
      </c>
      <c r="I47" s="24"/>
      <c r="J47" s="9"/>
      <c r="K47" s="9"/>
      <c r="L47" s="9"/>
      <c r="M47" s="9"/>
      <c r="N47" s="9"/>
      <c r="O47" s="9"/>
      <c r="P47" s="9"/>
      <c r="Q47" s="9"/>
    </row>
    <row r="48" spans="1:17" ht="15" thickTop="1" thickBot="1" x14ac:dyDescent="0.25">
      <c r="A48" s="24"/>
      <c r="B48" s="24"/>
      <c r="C48" s="29">
        <v>8</v>
      </c>
      <c r="D48" s="3"/>
      <c r="E48" s="3"/>
      <c r="F48" s="4"/>
      <c r="G48" s="4"/>
      <c r="H48" s="22" t="str">
        <f t="shared" si="1"/>
        <v/>
      </c>
      <c r="I48" s="24"/>
      <c r="J48" s="9"/>
      <c r="K48" s="9"/>
      <c r="L48" s="9"/>
      <c r="M48" s="9"/>
      <c r="N48" s="9"/>
      <c r="O48" s="9"/>
      <c r="P48" s="9"/>
      <c r="Q48" s="9"/>
    </row>
    <row r="49" spans="1:17" ht="15" thickTop="1" thickBot="1" x14ac:dyDescent="0.25">
      <c r="A49" s="24"/>
      <c r="B49" s="24"/>
      <c r="C49" s="28">
        <v>9</v>
      </c>
      <c r="D49" s="3"/>
      <c r="E49" s="3"/>
      <c r="F49" s="4"/>
      <c r="G49" s="4"/>
      <c r="H49" s="22" t="str">
        <f t="shared" si="1"/>
        <v/>
      </c>
      <c r="I49" s="24"/>
      <c r="J49" s="9"/>
      <c r="K49" s="9"/>
      <c r="L49" s="9"/>
      <c r="M49" s="9"/>
      <c r="N49" s="9"/>
      <c r="O49" s="9"/>
      <c r="P49" s="9"/>
      <c r="Q49" s="9"/>
    </row>
    <row r="50" spans="1:17" ht="15" thickTop="1" thickBot="1" x14ac:dyDescent="0.25">
      <c r="A50" s="24"/>
      <c r="B50" s="24"/>
      <c r="C50" s="29">
        <v>10</v>
      </c>
      <c r="D50" s="3"/>
      <c r="E50" s="3"/>
      <c r="F50" s="4"/>
      <c r="G50" s="4"/>
      <c r="H50" s="22" t="str">
        <f t="shared" si="1"/>
        <v/>
      </c>
      <c r="I50" s="24"/>
      <c r="J50" s="9"/>
      <c r="K50" s="9"/>
      <c r="L50" s="9"/>
      <c r="M50" s="9"/>
      <c r="N50" s="9"/>
      <c r="O50" s="9"/>
      <c r="P50" s="9"/>
      <c r="Q50" s="9"/>
    </row>
    <row r="51" spans="1:17" ht="15" thickTop="1" thickBot="1" x14ac:dyDescent="0.25">
      <c r="A51" s="24"/>
      <c r="B51" s="24"/>
      <c r="C51" s="28"/>
      <c r="D51" s="3"/>
      <c r="E51" s="3"/>
      <c r="F51" s="4"/>
      <c r="G51" s="4"/>
      <c r="H51" s="22" t="str">
        <f t="shared" si="1"/>
        <v/>
      </c>
      <c r="I51" s="24"/>
      <c r="J51" s="9"/>
      <c r="K51" s="9"/>
      <c r="L51" s="9"/>
      <c r="M51" s="9"/>
      <c r="N51" s="9"/>
      <c r="O51" s="9"/>
      <c r="P51" s="9"/>
      <c r="Q51" s="9"/>
    </row>
    <row r="52" spans="1:17" ht="15" thickTop="1" thickBot="1" x14ac:dyDescent="0.25">
      <c r="A52" s="24"/>
      <c r="B52" s="24"/>
      <c r="C52" s="33" t="s">
        <v>31</v>
      </c>
      <c r="D52" s="323"/>
      <c r="E52" s="324"/>
      <c r="F52" s="33" t="str">
        <f>IF(SUM(F41:F51)=0,"",SUM(F41:F51))</f>
        <v/>
      </c>
      <c r="G52" s="33" t="str">
        <f>IF(SUM(G41:G51)=0,"",SUM(G41:G51))</f>
        <v/>
      </c>
      <c r="H52" s="23" t="str">
        <f>IF(SUM(H41:H51)=0,"",SUM(H41:H51))</f>
        <v/>
      </c>
      <c r="I52" s="24"/>
      <c r="J52" s="9"/>
      <c r="K52" s="9"/>
      <c r="L52" s="9"/>
      <c r="M52" s="9"/>
      <c r="N52" s="9"/>
      <c r="O52" s="9"/>
      <c r="P52" s="9"/>
      <c r="Q52" s="9"/>
    </row>
    <row r="53" spans="1:17" ht="12.75" thickTop="1" x14ac:dyDescent="0.2">
      <c r="A53" s="24"/>
      <c r="B53" s="24"/>
      <c r="C53" s="24"/>
      <c r="D53" s="24"/>
      <c r="E53" s="24"/>
      <c r="F53" s="24"/>
      <c r="G53" s="24"/>
      <c r="H53" s="24"/>
      <c r="I53" s="24"/>
      <c r="J53" s="9"/>
      <c r="K53" s="9"/>
      <c r="L53" s="9"/>
      <c r="M53" s="9"/>
      <c r="N53" s="9"/>
      <c r="O53" s="9"/>
      <c r="P53" s="9"/>
      <c r="Q53" s="9"/>
    </row>
    <row r="54" spans="1:17" ht="12.75" thickBot="1" x14ac:dyDescent="0.25">
      <c r="A54" s="24"/>
      <c r="B54" s="24"/>
      <c r="C54" s="24" t="s">
        <v>24</v>
      </c>
      <c r="D54" s="24"/>
      <c r="E54" s="24"/>
      <c r="F54" s="24"/>
      <c r="G54" s="24"/>
      <c r="H54" s="24"/>
      <c r="I54" s="24"/>
      <c r="J54" s="9"/>
      <c r="K54" s="9"/>
      <c r="L54" s="9"/>
      <c r="M54" s="9"/>
      <c r="N54" s="9"/>
      <c r="O54" s="9"/>
      <c r="P54" s="9"/>
      <c r="Q54" s="9"/>
    </row>
    <row r="55" spans="1:17" ht="13.5" thickTop="1" thickBot="1" x14ac:dyDescent="0.25">
      <c r="A55" s="24"/>
      <c r="B55" s="24"/>
      <c r="C55" s="302"/>
      <c r="D55" s="302"/>
      <c r="E55" s="302"/>
      <c r="F55" s="302"/>
      <c r="G55" s="302"/>
      <c r="H55" s="302"/>
      <c r="I55" s="24"/>
      <c r="J55" s="9"/>
      <c r="K55" s="9"/>
      <c r="L55" s="9"/>
      <c r="M55" s="9"/>
      <c r="N55" s="9"/>
      <c r="O55" s="9"/>
      <c r="P55" s="9"/>
      <c r="Q55" s="9"/>
    </row>
    <row r="56" spans="1:17" ht="12.75" thickTop="1" x14ac:dyDescent="0.2">
      <c r="A56" s="24"/>
      <c r="B56" s="24"/>
      <c r="C56" s="24"/>
      <c r="D56" s="24"/>
      <c r="E56" s="24"/>
      <c r="F56" s="24"/>
      <c r="G56" s="24"/>
      <c r="H56" s="24"/>
      <c r="I56" s="24"/>
      <c r="J56" s="9"/>
      <c r="K56" s="9"/>
      <c r="L56" s="9"/>
      <c r="M56" s="9"/>
      <c r="N56" s="9"/>
      <c r="O56" s="9"/>
      <c r="P56" s="9"/>
      <c r="Q56" s="9"/>
    </row>
    <row r="57" spans="1:17" ht="13.5" x14ac:dyDescent="0.25">
      <c r="A57" s="24"/>
      <c r="B57" s="24"/>
      <c r="C57" s="321" t="s">
        <v>33</v>
      </c>
      <c r="D57" s="321"/>
      <c r="E57" s="321"/>
      <c r="F57" s="321"/>
      <c r="G57" s="321"/>
      <c r="H57" s="321"/>
      <c r="I57" s="24"/>
      <c r="J57" s="9"/>
      <c r="K57" s="9"/>
      <c r="L57" s="9"/>
      <c r="M57" s="9"/>
      <c r="N57" s="9"/>
      <c r="O57" s="9"/>
      <c r="P57" s="9"/>
      <c r="Q57" s="9"/>
    </row>
    <row r="58" spans="1:17" ht="12.75" thickBot="1" x14ac:dyDescent="0.25">
      <c r="A58" s="24"/>
      <c r="B58" s="24"/>
      <c r="C58" s="24"/>
      <c r="D58" s="24"/>
      <c r="E58" s="24"/>
      <c r="F58" s="24"/>
      <c r="G58" s="24"/>
      <c r="H58" s="24"/>
      <c r="I58" s="24"/>
      <c r="J58" s="9"/>
      <c r="K58" s="9"/>
      <c r="L58" s="9"/>
      <c r="M58" s="9"/>
      <c r="N58" s="9"/>
      <c r="O58" s="9"/>
      <c r="P58" s="9"/>
      <c r="Q58" s="9"/>
    </row>
    <row r="59" spans="1:17" ht="37.5" thickTop="1" thickBot="1" x14ac:dyDescent="0.25">
      <c r="A59" s="24"/>
      <c r="B59" s="24"/>
      <c r="C59" s="35"/>
      <c r="D59" s="36" t="s">
        <v>26</v>
      </c>
      <c r="E59" s="36" t="s">
        <v>27</v>
      </c>
      <c r="F59" s="36" t="s">
        <v>28</v>
      </c>
      <c r="G59" s="36" t="s">
        <v>29</v>
      </c>
      <c r="H59" s="36" t="s">
        <v>30</v>
      </c>
      <c r="I59" s="24"/>
      <c r="J59" s="9"/>
      <c r="K59" s="9"/>
      <c r="L59" s="9"/>
      <c r="M59" s="9"/>
      <c r="N59" s="9"/>
      <c r="O59" s="9"/>
      <c r="P59" s="9"/>
      <c r="Q59" s="9"/>
    </row>
    <row r="60" spans="1:17" ht="15" thickTop="1" thickBot="1" x14ac:dyDescent="0.25">
      <c r="A60" s="24"/>
      <c r="B60" s="24"/>
      <c r="C60" s="28">
        <v>1</v>
      </c>
      <c r="D60" s="3"/>
      <c r="E60" s="3"/>
      <c r="F60" s="4"/>
      <c r="G60" s="4"/>
      <c r="H60" s="22" t="str">
        <f>IF(G60=0,"",IFERROR(G60/$G$71,""))</f>
        <v/>
      </c>
      <c r="I60" s="24"/>
      <c r="J60" s="9"/>
      <c r="K60" s="9"/>
      <c r="L60" s="9"/>
      <c r="M60" s="9"/>
      <c r="N60" s="9"/>
      <c r="O60" s="9"/>
      <c r="P60" s="9"/>
      <c r="Q60" s="9"/>
    </row>
    <row r="61" spans="1:17" ht="15" thickTop="1" thickBot="1" x14ac:dyDescent="0.25">
      <c r="A61" s="24"/>
      <c r="B61" s="24"/>
      <c r="C61" s="29">
        <v>2</v>
      </c>
      <c r="D61" s="3"/>
      <c r="E61" s="3"/>
      <c r="F61" s="4"/>
      <c r="G61" s="4"/>
      <c r="H61" s="22" t="str">
        <f t="shared" ref="H61:H70" si="2">IF(G61=0,"",IFERROR(G61/$G$71,""))</f>
        <v/>
      </c>
      <c r="I61" s="24"/>
      <c r="J61" s="9"/>
      <c r="K61" s="9"/>
      <c r="L61" s="9"/>
      <c r="M61" s="9"/>
      <c r="N61" s="9"/>
      <c r="O61" s="9"/>
      <c r="P61" s="9"/>
      <c r="Q61" s="9"/>
    </row>
    <row r="62" spans="1:17" ht="15" thickTop="1" thickBot="1" x14ac:dyDescent="0.25">
      <c r="A62" s="24"/>
      <c r="B62" s="24"/>
      <c r="C62" s="28">
        <v>3</v>
      </c>
      <c r="D62" s="3"/>
      <c r="E62" s="3"/>
      <c r="F62" s="4"/>
      <c r="G62" s="4"/>
      <c r="H62" s="22" t="str">
        <f t="shared" si="2"/>
        <v/>
      </c>
      <c r="I62" s="24"/>
      <c r="J62" s="9"/>
      <c r="K62" s="9"/>
      <c r="L62" s="9"/>
      <c r="M62" s="9"/>
      <c r="N62" s="9"/>
      <c r="O62" s="9"/>
      <c r="P62" s="9"/>
      <c r="Q62" s="9"/>
    </row>
    <row r="63" spans="1:17" ht="15" thickTop="1" thickBot="1" x14ac:dyDescent="0.25">
      <c r="A63" s="24"/>
      <c r="B63" s="24"/>
      <c r="C63" s="29">
        <v>4</v>
      </c>
      <c r="D63" s="3"/>
      <c r="E63" s="3"/>
      <c r="F63" s="4"/>
      <c r="G63" s="4"/>
      <c r="H63" s="22" t="str">
        <f t="shared" si="2"/>
        <v/>
      </c>
      <c r="I63" s="24"/>
      <c r="J63" s="9"/>
      <c r="K63" s="9"/>
      <c r="L63" s="9"/>
      <c r="M63" s="9"/>
      <c r="N63" s="9"/>
      <c r="O63" s="9"/>
      <c r="P63" s="9"/>
      <c r="Q63" s="9"/>
    </row>
    <row r="64" spans="1:17" ht="15" thickTop="1" thickBot="1" x14ac:dyDescent="0.25">
      <c r="A64" s="24"/>
      <c r="B64" s="24"/>
      <c r="C64" s="28">
        <v>5</v>
      </c>
      <c r="D64" s="3"/>
      <c r="E64" s="3"/>
      <c r="F64" s="4"/>
      <c r="G64" s="4"/>
      <c r="H64" s="22" t="str">
        <f t="shared" si="2"/>
        <v/>
      </c>
      <c r="I64" s="24"/>
      <c r="J64" s="9"/>
      <c r="K64" s="9"/>
      <c r="L64" s="9"/>
      <c r="M64" s="9"/>
      <c r="N64" s="9"/>
      <c r="O64" s="9"/>
      <c r="P64" s="9"/>
      <c r="Q64" s="9"/>
    </row>
    <row r="65" spans="1:17" ht="15" thickTop="1" thickBot="1" x14ac:dyDescent="0.25">
      <c r="A65" s="24"/>
      <c r="B65" s="24"/>
      <c r="C65" s="29">
        <v>6</v>
      </c>
      <c r="D65" s="3"/>
      <c r="E65" s="3"/>
      <c r="F65" s="4"/>
      <c r="G65" s="4"/>
      <c r="H65" s="22" t="str">
        <f t="shared" si="2"/>
        <v/>
      </c>
      <c r="I65" s="24"/>
      <c r="J65" s="9"/>
      <c r="K65" s="9"/>
      <c r="L65" s="9"/>
      <c r="M65" s="9"/>
      <c r="N65" s="9"/>
      <c r="O65" s="9"/>
      <c r="P65" s="9"/>
      <c r="Q65" s="9"/>
    </row>
    <row r="66" spans="1:17" ht="15" thickTop="1" thickBot="1" x14ac:dyDescent="0.25">
      <c r="A66" s="24"/>
      <c r="B66" s="24"/>
      <c r="C66" s="28">
        <v>7</v>
      </c>
      <c r="D66" s="3"/>
      <c r="E66" s="3"/>
      <c r="F66" s="4"/>
      <c r="G66" s="4"/>
      <c r="H66" s="22" t="str">
        <f t="shared" si="2"/>
        <v/>
      </c>
      <c r="I66" s="24"/>
      <c r="J66" s="9"/>
      <c r="K66" s="9"/>
      <c r="L66" s="9"/>
      <c r="M66" s="9"/>
      <c r="N66" s="9"/>
      <c r="O66" s="9"/>
      <c r="P66" s="9"/>
      <c r="Q66" s="9"/>
    </row>
    <row r="67" spans="1:17" ht="15" thickTop="1" thickBot="1" x14ac:dyDescent="0.25">
      <c r="A67" s="24"/>
      <c r="B67" s="24"/>
      <c r="C67" s="29">
        <v>8</v>
      </c>
      <c r="D67" s="3"/>
      <c r="E67" s="3"/>
      <c r="F67" s="4"/>
      <c r="G67" s="4"/>
      <c r="H67" s="22" t="str">
        <f t="shared" si="2"/>
        <v/>
      </c>
      <c r="I67" s="24"/>
      <c r="J67" s="9"/>
      <c r="K67" s="9"/>
      <c r="L67" s="9"/>
      <c r="M67" s="9"/>
      <c r="N67" s="9"/>
      <c r="O67" s="9"/>
      <c r="P67" s="9"/>
      <c r="Q67" s="9"/>
    </row>
    <row r="68" spans="1:17" ht="15" thickTop="1" thickBot="1" x14ac:dyDescent="0.25">
      <c r="A68" s="24"/>
      <c r="B68" s="24"/>
      <c r="C68" s="28">
        <v>9</v>
      </c>
      <c r="D68" s="3"/>
      <c r="E68" s="3"/>
      <c r="F68" s="4"/>
      <c r="G68" s="4"/>
      <c r="H68" s="22" t="str">
        <f t="shared" si="2"/>
        <v/>
      </c>
      <c r="I68" s="24"/>
      <c r="J68" s="9"/>
      <c r="K68" s="9"/>
      <c r="L68" s="9"/>
      <c r="M68" s="9"/>
      <c r="N68" s="9"/>
      <c r="O68" s="9"/>
      <c r="P68" s="9"/>
      <c r="Q68" s="9"/>
    </row>
    <row r="69" spans="1:17" ht="15" thickTop="1" thickBot="1" x14ac:dyDescent="0.25">
      <c r="A69" s="24"/>
      <c r="B69" s="24"/>
      <c r="C69" s="29">
        <v>10</v>
      </c>
      <c r="D69" s="3"/>
      <c r="E69" s="3"/>
      <c r="F69" s="4"/>
      <c r="G69" s="4"/>
      <c r="H69" s="22" t="str">
        <f t="shared" si="2"/>
        <v/>
      </c>
      <c r="I69" s="24"/>
      <c r="J69" s="9"/>
      <c r="K69" s="9"/>
      <c r="L69" s="9"/>
      <c r="M69" s="9"/>
      <c r="N69" s="9"/>
      <c r="O69" s="9"/>
      <c r="P69" s="9"/>
      <c r="Q69" s="9"/>
    </row>
    <row r="70" spans="1:17" ht="15" thickTop="1" thickBot="1" x14ac:dyDescent="0.25">
      <c r="A70" s="24"/>
      <c r="B70" s="24"/>
      <c r="C70" s="37"/>
      <c r="D70" s="3"/>
      <c r="E70" s="141"/>
      <c r="F70" s="4"/>
      <c r="G70" s="4"/>
      <c r="H70" s="22" t="str">
        <f t="shared" si="2"/>
        <v/>
      </c>
      <c r="I70" s="24"/>
      <c r="J70" s="9"/>
      <c r="K70" s="9"/>
      <c r="L70" s="9"/>
      <c r="M70" s="9"/>
      <c r="N70" s="9"/>
      <c r="O70" s="9"/>
      <c r="P70" s="9"/>
      <c r="Q70" s="9"/>
    </row>
    <row r="71" spans="1:17" ht="15" thickTop="1" thickBot="1" x14ac:dyDescent="0.25">
      <c r="A71" s="24"/>
      <c r="B71" s="24"/>
      <c r="C71" s="38" t="s">
        <v>31</v>
      </c>
      <c r="D71" s="319"/>
      <c r="E71" s="320"/>
      <c r="F71" s="38" t="str">
        <f>IF(SUM(F60:F70)=0,"",SUM(F60:F70))</f>
        <v/>
      </c>
      <c r="G71" s="38" t="str">
        <f>IF(SUM(G60:G70)=0,"",SUM(G60:G70))</f>
        <v/>
      </c>
      <c r="H71" s="39" t="str">
        <f>IF(SUM(H60:H70)=0,"",SUM(H60:H70))</f>
        <v/>
      </c>
      <c r="I71" s="24"/>
      <c r="J71" s="9"/>
      <c r="K71" s="9"/>
      <c r="L71" s="9"/>
      <c r="M71" s="9"/>
      <c r="N71" s="9"/>
      <c r="O71" s="9"/>
      <c r="P71" s="9"/>
      <c r="Q71" s="9"/>
    </row>
    <row r="72" spans="1:17" ht="12.75" thickTop="1" x14ac:dyDescent="0.2">
      <c r="A72" s="24"/>
      <c r="B72" s="24"/>
      <c r="C72" s="24"/>
      <c r="D72" s="24"/>
      <c r="E72" s="24"/>
      <c r="F72" s="24"/>
      <c r="G72" s="24"/>
      <c r="H72" s="24"/>
      <c r="I72" s="24"/>
      <c r="J72" s="9"/>
      <c r="K72" s="9"/>
      <c r="L72" s="9"/>
      <c r="M72" s="9"/>
      <c r="N72" s="9"/>
      <c r="O72" s="9"/>
      <c r="P72" s="9"/>
      <c r="Q72" s="9"/>
    </row>
    <row r="73" spans="1:17" ht="12.75" thickBot="1" x14ac:dyDescent="0.25">
      <c r="A73" s="24"/>
      <c r="B73" s="24"/>
      <c r="C73" s="24" t="s">
        <v>24</v>
      </c>
      <c r="D73" s="24"/>
      <c r="E73" s="24"/>
      <c r="F73" s="24"/>
      <c r="G73" s="24"/>
      <c r="H73" s="24"/>
      <c r="I73" s="24"/>
      <c r="J73" s="9"/>
      <c r="K73" s="9"/>
      <c r="L73" s="9"/>
      <c r="M73" s="9"/>
      <c r="N73" s="9"/>
      <c r="O73" s="9"/>
      <c r="P73" s="9"/>
      <c r="Q73" s="9"/>
    </row>
    <row r="74" spans="1:17" ht="13.5" thickTop="1" thickBot="1" x14ac:dyDescent="0.25">
      <c r="A74" s="24"/>
      <c r="B74" s="24"/>
      <c r="C74" s="302"/>
      <c r="D74" s="302"/>
      <c r="E74" s="302"/>
      <c r="F74" s="302"/>
      <c r="G74" s="302"/>
      <c r="H74" s="302"/>
      <c r="I74" s="24"/>
      <c r="J74" s="9"/>
      <c r="K74" s="9"/>
      <c r="L74" s="9"/>
      <c r="M74" s="9"/>
      <c r="N74" s="9"/>
      <c r="O74" s="9"/>
      <c r="P74" s="9"/>
      <c r="Q74" s="9"/>
    </row>
    <row r="75" spans="1:17" ht="12.75" thickTop="1" x14ac:dyDescent="0.2">
      <c r="A75" s="24"/>
      <c r="B75" s="24"/>
      <c r="C75" s="24"/>
      <c r="D75" s="24"/>
      <c r="E75" s="24"/>
      <c r="F75" s="24"/>
      <c r="G75" s="24"/>
      <c r="H75" s="24"/>
      <c r="I75" s="24"/>
      <c r="J75" s="9"/>
      <c r="K75" s="9"/>
      <c r="L75" s="9"/>
      <c r="M75" s="9"/>
      <c r="N75" s="9"/>
      <c r="O75" s="9"/>
      <c r="P75" s="9"/>
      <c r="Q75" s="9"/>
    </row>
    <row r="76" spans="1:17" x14ac:dyDescent="0.2">
      <c r="A76" s="24"/>
      <c r="B76" s="24"/>
      <c r="C76" s="24"/>
      <c r="D76" s="24"/>
      <c r="E76" s="24"/>
      <c r="F76" s="24"/>
      <c r="G76" s="24"/>
      <c r="H76" s="24"/>
      <c r="I76" s="24"/>
      <c r="J76" s="9"/>
      <c r="K76" s="9"/>
      <c r="L76" s="9"/>
      <c r="M76" s="9"/>
      <c r="N76" s="9"/>
      <c r="O76" s="9"/>
      <c r="P76" s="9"/>
      <c r="Q76" s="9"/>
    </row>
    <row r="77" spans="1:17" ht="13.5" x14ac:dyDescent="0.25">
      <c r="A77" s="24"/>
      <c r="B77" s="24"/>
      <c r="C77" s="42" t="s">
        <v>34</v>
      </c>
      <c r="D77" s="24"/>
      <c r="E77" s="24"/>
      <c r="F77" s="24"/>
      <c r="G77" s="24"/>
      <c r="H77" s="24"/>
      <c r="I77" s="24"/>
      <c r="J77" s="9"/>
      <c r="K77" s="9"/>
      <c r="L77" s="9"/>
      <c r="M77" s="9"/>
      <c r="N77" s="9"/>
      <c r="O77" s="9"/>
      <c r="P77" s="9"/>
      <c r="Q77" s="9"/>
    </row>
    <row r="78" spans="1:17" x14ac:dyDescent="0.2">
      <c r="A78" s="24"/>
      <c r="B78" s="24"/>
      <c r="C78" s="24"/>
      <c r="D78" s="24"/>
      <c r="E78" s="24"/>
      <c r="F78" s="24"/>
      <c r="G78" s="24"/>
      <c r="H78" s="24"/>
      <c r="I78" s="24"/>
      <c r="J78" s="9"/>
      <c r="K78" s="9"/>
      <c r="L78" s="9"/>
      <c r="M78" s="9"/>
      <c r="N78" s="9"/>
      <c r="O78" s="9"/>
      <c r="P78" s="9"/>
      <c r="Q78" s="9"/>
    </row>
    <row r="79" spans="1:17" ht="12" customHeight="1" x14ac:dyDescent="0.2">
      <c r="A79" s="24"/>
      <c r="B79" s="24"/>
      <c r="C79" s="318" t="s">
        <v>35</v>
      </c>
      <c r="D79" s="318"/>
      <c r="E79" s="318"/>
      <c r="F79" s="318"/>
      <c r="G79" s="318"/>
      <c r="H79" s="318"/>
      <c r="I79" s="318"/>
      <c r="J79" s="318"/>
      <c r="K79" s="224"/>
      <c r="L79" s="9"/>
      <c r="M79" s="9"/>
      <c r="N79" s="9"/>
      <c r="O79" s="9"/>
      <c r="P79" s="9"/>
      <c r="Q79" s="9"/>
    </row>
    <row r="80" spans="1:17" x14ac:dyDescent="0.2">
      <c r="A80" s="24"/>
      <c r="B80" s="24"/>
      <c r="C80" s="318"/>
      <c r="D80" s="318"/>
      <c r="E80" s="318"/>
      <c r="F80" s="318"/>
      <c r="G80" s="318"/>
      <c r="H80" s="318"/>
      <c r="I80" s="318"/>
      <c r="J80" s="318"/>
      <c r="K80" s="224"/>
      <c r="L80" s="9"/>
      <c r="M80" s="9"/>
      <c r="N80" s="9"/>
      <c r="O80" s="9"/>
      <c r="P80" s="9"/>
      <c r="Q80" s="9"/>
    </row>
    <row r="81" spans="1:17" x14ac:dyDescent="0.2">
      <c r="A81" s="24"/>
      <c r="B81" s="9"/>
      <c r="C81" s="9"/>
      <c r="D81" s="9"/>
      <c r="E81" s="9"/>
      <c r="F81" s="9"/>
      <c r="G81" s="9"/>
      <c r="H81" s="9"/>
      <c r="I81" s="9"/>
      <c r="J81" s="9"/>
      <c r="K81" s="9"/>
      <c r="L81" s="9"/>
      <c r="M81" s="9"/>
      <c r="N81" s="9"/>
      <c r="O81" s="9"/>
      <c r="P81" s="9"/>
      <c r="Q81" s="9"/>
    </row>
    <row r="82" spans="1:17" ht="12.75" thickBot="1" x14ac:dyDescent="0.25">
      <c r="A82" s="24"/>
      <c r="B82" s="24"/>
      <c r="C82" s="24"/>
      <c r="D82" s="24"/>
      <c r="E82" s="24"/>
      <c r="F82" s="24"/>
      <c r="G82" s="24"/>
      <c r="H82" s="24"/>
      <c r="I82" s="24"/>
      <c r="J82" s="9"/>
      <c r="K82" s="9"/>
      <c r="L82" s="9"/>
      <c r="M82" s="9"/>
      <c r="N82" s="9"/>
      <c r="O82" s="9"/>
      <c r="P82" s="9"/>
      <c r="Q82" s="9"/>
    </row>
    <row r="83" spans="1:17" ht="13.5" thickTop="1" thickBot="1" x14ac:dyDescent="0.25">
      <c r="A83" s="24"/>
      <c r="B83" s="24"/>
      <c r="C83" s="312" t="s">
        <v>36</v>
      </c>
      <c r="D83" s="312"/>
      <c r="E83" s="45"/>
      <c r="F83" s="9"/>
      <c r="G83" s="9"/>
      <c r="H83" s="9"/>
      <c r="I83" s="24"/>
      <c r="J83" s="9"/>
      <c r="K83" s="9"/>
      <c r="L83" s="9"/>
      <c r="M83" s="9"/>
      <c r="N83" s="9"/>
      <c r="O83" s="9"/>
      <c r="P83" s="9"/>
      <c r="Q83" s="9"/>
    </row>
    <row r="84" spans="1:17" ht="12.75" thickTop="1" x14ac:dyDescent="0.2">
      <c r="A84" s="24"/>
      <c r="B84" s="24"/>
      <c r="C84" s="24"/>
      <c r="D84" s="24"/>
      <c r="E84" s="24"/>
      <c r="F84" s="24"/>
      <c r="G84" s="24"/>
      <c r="H84" s="24"/>
      <c r="I84" s="24"/>
      <c r="J84" s="9"/>
      <c r="K84" s="9"/>
      <c r="L84" s="9"/>
      <c r="M84" s="9"/>
      <c r="N84" s="9"/>
      <c r="O84" s="9"/>
      <c r="P84" s="9"/>
      <c r="Q84" s="9"/>
    </row>
    <row r="85" spans="1:17" ht="12.75" thickBot="1" x14ac:dyDescent="0.25">
      <c r="A85" s="24"/>
      <c r="B85" s="24"/>
      <c r="C85" s="24" t="s">
        <v>24</v>
      </c>
      <c r="D85" s="24"/>
      <c r="E85" s="24"/>
      <c r="F85" s="24"/>
      <c r="G85" s="24"/>
      <c r="H85" s="24"/>
      <c r="I85" s="24"/>
      <c r="J85" s="9"/>
      <c r="K85" s="9"/>
      <c r="L85" s="9"/>
      <c r="M85" s="9"/>
      <c r="N85" s="9"/>
      <c r="O85" s="9"/>
      <c r="P85" s="9"/>
      <c r="Q85" s="9"/>
    </row>
    <row r="86" spans="1:17" ht="16.5" thickTop="1" thickBot="1" x14ac:dyDescent="0.3">
      <c r="A86" s="24"/>
      <c r="B86" s="24"/>
      <c r="C86" s="313"/>
      <c r="D86" s="302"/>
      <c r="E86" s="302"/>
      <c r="F86" s="302"/>
      <c r="G86" s="302"/>
      <c r="H86" s="302"/>
      <c r="I86" s="24"/>
      <c r="J86" s="9"/>
      <c r="K86" s="9"/>
      <c r="L86" s="9"/>
      <c r="M86" s="9"/>
      <c r="N86" s="9"/>
      <c r="O86" s="9"/>
      <c r="P86" s="9"/>
      <c r="Q86" s="9"/>
    </row>
    <row r="87" spans="1:17" ht="12.75" thickTop="1" x14ac:dyDescent="0.2">
      <c r="A87" s="24"/>
      <c r="B87" s="24"/>
      <c r="C87" s="24"/>
      <c r="D87" s="24"/>
      <c r="E87" s="24"/>
      <c r="F87" s="24"/>
      <c r="G87" s="24"/>
      <c r="H87" s="24"/>
      <c r="I87" s="24"/>
      <c r="J87" s="9"/>
      <c r="K87" s="9"/>
      <c r="L87" s="9"/>
      <c r="M87" s="9"/>
      <c r="N87" s="9"/>
      <c r="O87" s="9"/>
      <c r="P87" s="9"/>
      <c r="Q87" s="9"/>
    </row>
    <row r="88" spans="1:17" x14ac:dyDescent="0.2">
      <c r="A88" s="24"/>
      <c r="B88" s="24"/>
      <c r="C88" s="24"/>
      <c r="D88" s="24"/>
      <c r="E88" s="24"/>
      <c r="F88" s="24"/>
      <c r="G88" s="24"/>
      <c r="H88" s="24"/>
      <c r="I88" s="24"/>
      <c r="J88" s="9"/>
      <c r="K88" s="9"/>
      <c r="L88" s="9"/>
      <c r="M88" s="9"/>
      <c r="N88" s="9"/>
      <c r="O88" s="9"/>
      <c r="P88" s="9"/>
      <c r="Q88" s="9"/>
    </row>
    <row r="89" spans="1:17" ht="13.5" x14ac:dyDescent="0.25">
      <c r="A89" s="24"/>
      <c r="B89" s="24"/>
      <c r="C89" s="42" t="s">
        <v>37</v>
      </c>
      <c r="D89" s="24"/>
      <c r="E89" s="24"/>
      <c r="F89" s="24"/>
      <c r="G89" s="24"/>
      <c r="H89" s="24"/>
      <c r="I89" s="24"/>
      <c r="J89" s="9"/>
      <c r="K89" s="9"/>
      <c r="L89" s="9"/>
      <c r="M89" s="9"/>
      <c r="N89" s="9"/>
      <c r="O89" s="9"/>
      <c r="P89" s="9"/>
      <c r="Q89" s="9"/>
    </row>
    <row r="90" spans="1:17" x14ac:dyDescent="0.2">
      <c r="A90" s="24"/>
      <c r="B90" s="24"/>
      <c r="C90" s="24"/>
      <c r="D90" s="24"/>
      <c r="E90" s="24"/>
      <c r="F90" s="24"/>
      <c r="G90" s="24"/>
      <c r="H90" s="24"/>
      <c r="I90" s="24"/>
      <c r="J90" s="9"/>
      <c r="K90" s="9"/>
      <c r="L90" s="9"/>
      <c r="M90" s="9"/>
      <c r="N90" s="9"/>
      <c r="O90" s="9"/>
      <c r="P90" s="9"/>
      <c r="Q90" s="9"/>
    </row>
    <row r="91" spans="1:17" ht="12" customHeight="1" x14ac:dyDescent="0.2">
      <c r="A91" s="24"/>
      <c r="B91" s="24"/>
      <c r="C91" s="316" t="s">
        <v>2709</v>
      </c>
      <c r="D91" s="316"/>
      <c r="E91" s="316"/>
      <c r="F91" s="316"/>
      <c r="G91" s="316"/>
      <c r="H91" s="316"/>
      <c r="I91" s="316"/>
      <c r="J91" s="316"/>
      <c r="K91" s="225"/>
      <c r="L91" s="9"/>
      <c r="M91" s="9"/>
      <c r="N91" s="9"/>
      <c r="O91" s="9"/>
      <c r="P91" s="9"/>
      <c r="Q91" s="9"/>
    </row>
    <row r="92" spans="1:17" x14ac:dyDescent="0.2">
      <c r="A92" s="24"/>
      <c r="B92" s="24"/>
      <c r="C92" s="316"/>
      <c r="D92" s="316"/>
      <c r="E92" s="316"/>
      <c r="F92" s="316"/>
      <c r="G92" s="316"/>
      <c r="H92" s="316"/>
      <c r="I92" s="316"/>
      <c r="J92" s="316"/>
      <c r="K92" s="225"/>
      <c r="L92" s="9"/>
      <c r="M92" s="9"/>
      <c r="N92" s="9"/>
      <c r="O92" s="9"/>
      <c r="P92" s="9"/>
      <c r="Q92" s="9"/>
    </row>
    <row r="93" spans="1:17" x14ac:dyDescent="0.2">
      <c r="A93" s="24"/>
      <c r="B93" s="24"/>
      <c r="C93" s="24"/>
      <c r="D93" s="24"/>
      <c r="E93" s="24"/>
      <c r="F93" s="24"/>
      <c r="G93" s="24"/>
      <c r="H93" s="24"/>
      <c r="I93" s="24"/>
      <c r="J93" s="9"/>
      <c r="K93" s="9"/>
      <c r="L93" s="9"/>
      <c r="M93" s="9"/>
      <c r="N93" s="9"/>
      <c r="O93" s="9"/>
      <c r="P93" s="9"/>
      <c r="Q93" s="9"/>
    </row>
    <row r="94" spans="1:17" x14ac:dyDescent="0.2">
      <c r="A94" s="24"/>
      <c r="B94" s="24"/>
      <c r="C94" s="314" t="s">
        <v>38</v>
      </c>
      <c r="D94" s="314"/>
      <c r="E94" s="314"/>
      <c r="F94" s="314"/>
      <c r="G94" s="314"/>
      <c r="H94" s="314"/>
      <c r="I94" s="24"/>
      <c r="J94" s="9"/>
      <c r="K94" s="9"/>
      <c r="L94" s="9"/>
      <c r="M94" s="9"/>
      <c r="N94" s="9"/>
      <c r="O94" s="9"/>
      <c r="P94" s="9"/>
      <c r="Q94" s="9"/>
    </row>
    <row r="95" spans="1:17" ht="12.75" thickBot="1" x14ac:dyDescent="0.25">
      <c r="A95" s="24"/>
      <c r="B95" s="24"/>
      <c r="C95" s="24"/>
      <c r="D95" s="24"/>
      <c r="E95" s="24"/>
      <c r="F95" s="24"/>
      <c r="G95" s="24"/>
      <c r="H95" s="24"/>
      <c r="I95" s="24"/>
      <c r="J95" s="9"/>
      <c r="K95" s="9"/>
      <c r="L95" s="9"/>
      <c r="M95" s="9"/>
      <c r="N95" s="9"/>
      <c r="O95" s="9"/>
      <c r="P95" s="9"/>
      <c r="Q95" s="9"/>
    </row>
    <row r="96" spans="1:17" s="2" customFormat="1" ht="37.5" thickTop="1" thickBot="1" x14ac:dyDescent="0.3">
      <c r="A96" s="43"/>
      <c r="B96" s="43"/>
      <c r="C96" s="43"/>
      <c r="D96" s="315" t="s">
        <v>39</v>
      </c>
      <c r="E96" s="315"/>
      <c r="F96" s="210" t="s">
        <v>28</v>
      </c>
      <c r="G96" s="210" t="s">
        <v>40</v>
      </c>
      <c r="H96" s="43"/>
      <c r="I96" s="43"/>
      <c r="J96" s="44"/>
      <c r="K96" s="44"/>
      <c r="L96" s="44"/>
      <c r="M96" s="44"/>
      <c r="N96" s="44"/>
      <c r="O96" s="44"/>
      <c r="P96" s="44"/>
      <c r="Q96" s="44"/>
    </row>
    <row r="97" spans="1:17" ht="13.5" thickTop="1" thickBot="1" x14ac:dyDescent="0.25">
      <c r="A97" s="24"/>
      <c r="B97" s="24"/>
      <c r="C97" s="24"/>
      <c r="D97" s="301">
        <v>1</v>
      </c>
      <c r="E97" s="301"/>
      <c r="F97" s="18"/>
      <c r="G97" s="18"/>
      <c r="H97" s="24"/>
      <c r="I97" s="24"/>
      <c r="J97" s="9"/>
      <c r="K97" s="9"/>
      <c r="L97" s="9"/>
      <c r="M97" s="9"/>
      <c r="N97" s="9"/>
      <c r="O97" s="9"/>
      <c r="P97" s="9"/>
      <c r="Q97" s="9"/>
    </row>
    <row r="98" spans="1:17" ht="13.5" thickTop="1" thickBot="1" x14ac:dyDescent="0.25">
      <c r="A98" s="24"/>
      <c r="B98" s="24"/>
      <c r="C98" s="24"/>
      <c r="D98" s="301">
        <v>2</v>
      </c>
      <c r="E98" s="301"/>
      <c r="F98" s="18"/>
      <c r="G98" s="18"/>
      <c r="H98" s="24"/>
      <c r="I98" s="24"/>
      <c r="J98" s="9"/>
      <c r="K98" s="9"/>
      <c r="L98" s="9"/>
      <c r="M98" s="9"/>
      <c r="N98" s="9"/>
      <c r="O98" s="9"/>
      <c r="P98" s="9"/>
      <c r="Q98" s="9"/>
    </row>
    <row r="99" spans="1:17" ht="13.5" thickTop="1" thickBot="1" x14ac:dyDescent="0.25">
      <c r="A99" s="24"/>
      <c r="B99" s="24"/>
      <c r="C99" s="24"/>
      <c r="D99" s="301">
        <v>3</v>
      </c>
      <c r="E99" s="301"/>
      <c r="F99" s="18"/>
      <c r="G99" s="18"/>
      <c r="H99" s="24"/>
      <c r="I99" s="24"/>
      <c r="J99" s="9"/>
      <c r="K99" s="9"/>
      <c r="L99" s="9"/>
      <c r="M99" s="9"/>
      <c r="N99" s="9"/>
      <c r="O99" s="9"/>
      <c r="P99" s="9"/>
      <c r="Q99" s="9"/>
    </row>
    <row r="100" spans="1:17" ht="13.5" thickTop="1" thickBot="1" x14ac:dyDescent="0.25">
      <c r="A100" s="24"/>
      <c r="B100" s="24"/>
      <c r="C100" s="24"/>
      <c r="D100" s="301">
        <v>4</v>
      </c>
      <c r="E100" s="301"/>
      <c r="F100" s="18"/>
      <c r="G100" s="18"/>
      <c r="H100" s="24"/>
      <c r="I100" s="24"/>
      <c r="J100" s="9"/>
      <c r="K100" s="9"/>
      <c r="L100" s="9"/>
      <c r="M100" s="9"/>
      <c r="N100" s="9"/>
      <c r="O100" s="9"/>
      <c r="P100" s="9"/>
      <c r="Q100" s="9"/>
    </row>
    <row r="101" spans="1:17" ht="13.5" thickTop="1" thickBot="1" x14ac:dyDescent="0.25">
      <c r="A101" s="24"/>
      <c r="B101" s="24"/>
      <c r="C101" s="24"/>
      <c r="D101" s="301">
        <v>5</v>
      </c>
      <c r="E101" s="301"/>
      <c r="F101" s="18"/>
      <c r="G101" s="18"/>
      <c r="H101" s="24"/>
      <c r="I101" s="24"/>
      <c r="J101" s="9"/>
      <c r="K101" s="9"/>
      <c r="L101" s="9"/>
      <c r="M101" s="9"/>
      <c r="N101" s="9"/>
      <c r="O101" s="9"/>
      <c r="P101" s="9"/>
      <c r="Q101" s="9"/>
    </row>
    <row r="102" spans="1:17" ht="13.5" thickTop="1" thickBot="1" x14ac:dyDescent="0.25">
      <c r="A102" s="24"/>
      <c r="B102" s="24"/>
      <c r="C102" s="24"/>
      <c r="D102" s="301">
        <v>6</v>
      </c>
      <c r="E102" s="301"/>
      <c r="F102" s="18"/>
      <c r="G102" s="18"/>
      <c r="H102" s="24"/>
      <c r="I102" s="24"/>
      <c r="J102" s="9"/>
      <c r="K102" s="9"/>
      <c r="L102" s="9"/>
      <c r="M102" s="9"/>
      <c r="N102" s="9"/>
      <c r="O102" s="9"/>
      <c r="P102" s="9"/>
      <c r="Q102" s="9"/>
    </row>
    <row r="103" spans="1:17" ht="13.5" thickTop="1" thickBot="1" x14ac:dyDescent="0.25">
      <c r="A103" s="24"/>
      <c r="B103" s="24"/>
      <c r="C103" s="24"/>
      <c r="D103" s="301">
        <v>7</v>
      </c>
      <c r="E103" s="301"/>
      <c r="F103" s="18"/>
      <c r="G103" s="18"/>
      <c r="H103" s="24"/>
      <c r="I103" s="24"/>
      <c r="J103" s="9"/>
      <c r="K103" s="9"/>
      <c r="L103" s="9"/>
      <c r="M103" s="9"/>
      <c r="N103" s="9"/>
      <c r="O103" s="9"/>
      <c r="P103" s="9"/>
      <c r="Q103" s="9"/>
    </row>
    <row r="104" spans="1:17" ht="13.5" thickTop="1" thickBot="1" x14ac:dyDescent="0.25">
      <c r="A104" s="24"/>
      <c r="B104" s="24"/>
      <c r="C104" s="24"/>
      <c r="D104" s="301">
        <v>8</v>
      </c>
      <c r="E104" s="301"/>
      <c r="F104" s="18"/>
      <c r="G104" s="18"/>
      <c r="H104" s="24"/>
      <c r="I104" s="24"/>
      <c r="J104" s="9"/>
      <c r="K104" s="9"/>
      <c r="L104" s="9"/>
      <c r="M104" s="9"/>
      <c r="N104" s="9"/>
      <c r="O104" s="9"/>
      <c r="P104" s="9"/>
      <c r="Q104" s="9"/>
    </row>
    <row r="105" spans="1:17" ht="13.5" thickTop="1" thickBot="1" x14ac:dyDescent="0.25">
      <c r="A105" s="24"/>
      <c r="B105" s="24"/>
      <c r="C105" s="24"/>
      <c r="D105" s="301">
        <v>9</v>
      </c>
      <c r="E105" s="301"/>
      <c r="F105" s="18"/>
      <c r="G105" s="18"/>
      <c r="H105" s="24"/>
      <c r="I105" s="24"/>
      <c r="J105" s="9"/>
      <c r="K105" s="9"/>
      <c r="L105" s="9"/>
      <c r="M105" s="9"/>
      <c r="N105" s="9"/>
      <c r="O105" s="9"/>
      <c r="P105" s="9"/>
      <c r="Q105" s="9"/>
    </row>
    <row r="106" spans="1:17" ht="13.5" thickTop="1" thickBot="1" x14ac:dyDescent="0.25">
      <c r="A106" s="24"/>
      <c r="B106" s="24"/>
      <c r="C106" s="24"/>
      <c r="D106" s="301">
        <v>10</v>
      </c>
      <c r="E106" s="301"/>
      <c r="F106" s="18"/>
      <c r="G106" s="18"/>
      <c r="H106" s="24"/>
      <c r="I106" s="24"/>
      <c r="J106" s="9"/>
      <c r="K106" s="9"/>
      <c r="L106" s="9"/>
      <c r="M106" s="9"/>
      <c r="N106" s="9"/>
      <c r="O106" s="9"/>
      <c r="P106" s="9"/>
      <c r="Q106" s="9"/>
    </row>
    <row r="107" spans="1:17" ht="13.5" hidden="1" thickTop="1" thickBot="1" x14ac:dyDescent="0.25">
      <c r="A107" s="24"/>
      <c r="B107" s="24"/>
      <c r="C107" s="24"/>
      <c r="D107" s="301">
        <v>11</v>
      </c>
      <c r="E107" s="301"/>
      <c r="F107" s="18"/>
      <c r="G107" s="18"/>
      <c r="H107" s="24"/>
      <c r="I107" s="24"/>
      <c r="J107" s="9"/>
      <c r="K107" s="9"/>
      <c r="L107" s="9"/>
      <c r="M107" s="9"/>
      <c r="N107" s="9"/>
      <c r="O107" s="9"/>
      <c r="P107" s="9"/>
      <c r="Q107" s="9"/>
    </row>
    <row r="108" spans="1:17" ht="13.5" hidden="1" thickTop="1" thickBot="1" x14ac:dyDescent="0.25">
      <c r="A108" s="24"/>
      <c r="B108" s="24"/>
      <c r="C108" s="24"/>
      <c r="D108" s="301">
        <v>12</v>
      </c>
      <c r="E108" s="301"/>
      <c r="F108" s="18"/>
      <c r="G108" s="18"/>
      <c r="H108" s="24"/>
      <c r="I108" s="24"/>
      <c r="J108" s="9"/>
      <c r="K108" s="9"/>
      <c r="L108" s="9"/>
      <c r="M108" s="9"/>
      <c r="N108" s="9"/>
      <c r="O108" s="9"/>
      <c r="P108" s="9"/>
      <c r="Q108" s="9"/>
    </row>
    <row r="109" spans="1:17" ht="13.5" hidden="1" thickTop="1" thickBot="1" x14ac:dyDescent="0.25">
      <c r="A109" s="24"/>
      <c r="B109" s="24"/>
      <c r="C109" s="24"/>
      <c r="D109" s="301">
        <v>13</v>
      </c>
      <c r="E109" s="301"/>
      <c r="F109" s="18"/>
      <c r="G109" s="18"/>
      <c r="H109" s="24"/>
      <c r="I109" s="24"/>
      <c r="J109" s="9"/>
      <c r="K109" s="9"/>
      <c r="L109" s="9"/>
      <c r="M109" s="9"/>
      <c r="N109" s="9"/>
      <c r="O109" s="9"/>
      <c r="P109" s="9"/>
      <c r="Q109" s="9"/>
    </row>
    <row r="110" spans="1:17" ht="13.5" hidden="1" thickTop="1" thickBot="1" x14ac:dyDescent="0.25">
      <c r="A110" s="24"/>
      <c r="B110" s="24"/>
      <c r="C110" s="24"/>
      <c r="D110" s="301">
        <v>14</v>
      </c>
      <c r="E110" s="301"/>
      <c r="F110" s="18"/>
      <c r="G110" s="18"/>
      <c r="H110" s="24"/>
      <c r="I110" s="24"/>
      <c r="J110" s="9"/>
      <c r="K110" s="9"/>
      <c r="L110" s="9"/>
      <c r="M110" s="9"/>
      <c r="N110" s="9"/>
      <c r="O110" s="9"/>
      <c r="P110" s="9"/>
      <c r="Q110" s="9"/>
    </row>
    <row r="111" spans="1:17" ht="13.5" hidden="1" thickTop="1" thickBot="1" x14ac:dyDescent="0.25">
      <c r="A111" s="24"/>
      <c r="B111" s="24"/>
      <c r="C111" s="24"/>
      <c r="D111" s="301">
        <v>15</v>
      </c>
      <c r="E111" s="301"/>
      <c r="F111" s="18"/>
      <c r="G111" s="18"/>
      <c r="H111" s="24"/>
      <c r="I111" s="24"/>
      <c r="J111" s="9"/>
      <c r="K111" s="9"/>
      <c r="L111" s="9"/>
      <c r="M111" s="9"/>
      <c r="N111" s="9"/>
      <c r="O111" s="9"/>
      <c r="P111" s="9"/>
      <c r="Q111" s="9"/>
    </row>
    <row r="112" spans="1:17" ht="13.5" hidden="1" thickTop="1" thickBot="1" x14ac:dyDescent="0.25">
      <c r="A112" s="24"/>
      <c r="B112" s="24"/>
      <c r="C112" s="24"/>
      <c r="D112" s="301">
        <v>16</v>
      </c>
      <c r="E112" s="301"/>
      <c r="F112" s="18"/>
      <c r="G112" s="18"/>
      <c r="H112" s="24"/>
      <c r="I112" s="24"/>
      <c r="J112" s="9"/>
      <c r="K112" s="9"/>
      <c r="L112" s="9"/>
      <c r="M112" s="9"/>
      <c r="N112" s="9"/>
      <c r="O112" s="9"/>
      <c r="P112" s="9"/>
      <c r="Q112" s="9"/>
    </row>
    <row r="113" spans="1:17" ht="13.5" hidden="1" thickTop="1" thickBot="1" x14ac:dyDescent="0.25">
      <c r="A113" s="24"/>
      <c r="B113" s="24"/>
      <c r="C113" s="24"/>
      <c r="D113" s="301">
        <v>17</v>
      </c>
      <c r="E113" s="301"/>
      <c r="F113" s="18"/>
      <c r="G113" s="18"/>
      <c r="H113" s="24"/>
      <c r="I113" s="24"/>
      <c r="J113" s="9"/>
      <c r="K113" s="9"/>
      <c r="L113" s="9"/>
      <c r="M113" s="9"/>
      <c r="N113" s="9"/>
      <c r="O113" s="9"/>
      <c r="P113" s="9"/>
      <c r="Q113" s="9"/>
    </row>
    <row r="114" spans="1:17" ht="13.5" hidden="1" thickTop="1" thickBot="1" x14ac:dyDescent="0.25">
      <c r="A114" s="24"/>
      <c r="B114" s="24"/>
      <c r="C114" s="24"/>
      <c r="D114" s="301">
        <v>18</v>
      </c>
      <c r="E114" s="301"/>
      <c r="F114" s="18"/>
      <c r="G114" s="18"/>
      <c r="H114" s="24"/>
      <c r="I114" s="24"/>
      <c r="J114" s="9"/>
      <c r="K114" s="9"/>
      <c r="L114" s="9"/>
      <c r="M114" s="9"/>
      <c r="N114" s="9"/>
      <c r="O114" s="9"/>
      <c r="P114" s="9"/>
      <c r="Q114" s="9"/>
    </row>
    <row r="115" spans="1:17" ht="13.5" hidden="1" thickTop="1" thickBot="1" x14ac:dyDescent="0.25">
      <c r="A115" s="24"/>
      <c r="B115" s="24"/>
      <c r="C115" s="24"/>
      <c r="D115" s="301">
        <v>19</v>
      </c>
      <c r="E115" s="301"/>
      <c r="F115" s="18"/>
      <c r="G115" s="18"/>
      <c r="H115" s="24"/>
      <c r="I115" s="24"/>
      <c r="J115" s="9"/>
      <c r="K115" s="9"/>
      <c r="L115" s="9"/>
      <c r="M115" s="9"/>
      <c r="N115" s="9"/>
      <c r="O115" s="9"/>
      <c r="P115" s="9"/>
      <c r="Q115" s="9"/>
    </row>
    <row r="116" spans="1:17" ht="13.5" hidden="1" thickTop="1" thickBot="1" x14ac:dyDescent="0.25">
      <c r="A116" s="24"/>
      <c r="B116" s="24"/>
      <c r="C116" s="24"/>
      <c r="D116" s="301">
        <v>20</v>
      </c>
      <c r="E116" s="301"/>
      <c r="F116" s="18"/>
      <c r="G116" s="18"/>
      <c r="H116" s="24"/>
      <c r="I116" s="24"/>
      <c r="J116" s="9"/>
      <c r="K116" s="9"/>
      <c r="L116" s="9"/>
      <c r="M116" s="9"/>
      <c r="N116" s="9"/>
      <c r="O116" s="9"/>
      <c r="P116" s="9"/>
      <c r="Q116" s="9"/>
    </row>
    <row r="117" spans="1:17" ht="12.75" thickTop="1" x14ac:dyDescent="0.2">
      <c r="A117" s="24"/>
      <c r="B117" s="24"/>
      <c r="C117" s="24"/>
      <c r="D117" s="24"/>
      <c r="E117" s="24"/>
      <c r="F117" s="24"/>
      <c r="G117" s="24"/>
      <c r="H117" s="24"/>
      <c r="I117" s="24"/>
      <c r="J117" s="9"/>
      <c r="K117" s="9"/>
      <c r="L117" s="9"/>
      <c r="M117" s="9"/>
      <c r="N117" s="9"/>
      <c r="O117" s="9"/>
      <c r="P117" s="9"/>
      <c r="Q117" s="9"/>
    </row>
    <row r="118" spans="1:17" x14ac:dyDescent="0.2">
      <c r="A118" s="24"/>
      <c r="B118" s="24"/>
      <c r="C118" s="24"/>
      <c r="D118" s="24"/>
      <c r="E118" s="24"/>
      <c r="F118" s="24"/>
      <c r="G118" s="24"/>
      <c r="H118" s="24"/>
      <c r="I118" s="24"/>
      <c r="J118" s="9"/>
      <c r="K118" s="9"/>
      <c r="L118" s="9"/>
      <c r="M118" s="9"/>
      <c r="N118" s="9"/>
      <c r="O118" s="9"/>
      <c r="P118" s="9"/>
      <c r="Q118" s="9"/>
    </row>
    <row r="119" spans="1:17" x14ac:dyDescent="0.2">
      <c r="A119" s="24"/>
      <c r="B119" s="24"/>
      <c r="C119" s="24"/>
      <c r="D119" s="24"/>
      <c r="E119" s="24"/>
      <c r="F119" s="24"/>
      <c r="G119" s="24"/>
      <c r="H119" s="24"/>
      <c r="I119" s="24"/>
      <c r="J119" s="9"/>
      <c r="K119" s="9"/>
      <c r="L119" s="9"/>
      <c r="M119" s="9"/>
      <c r="N119" s="9"/>
      <c r="O119" s="9"/>
      <c r="P119" s="9"/>
      <c r="Q119" s="9"/>
    </row>
    <row r="120" spans="1:17" x14ac:dyDescent="0.2">
      <c r="A120" s="24"/>
      <c r="B120" s="24"/>
      <c r="C120" s="24"/>
      <c r="D120" s="24"/>
      <c r="E120" s="24"/>
      <c r="F120" s="24"/>
      <c r="G120" s="24"/>
      <c r="H120" s="24"/>
      <c r="I120" s="24"/>
      <c r="J120" s="9"/>
      <c r="K120" s="9"/>
      <c r="L120" s="9"/>
      <c r="M120" s="9"/>
      <c r="N120" s="9"/>
      <c r="O120" s="9"/>
      <c r="P120" s="9"/>
      <c r="Q120" s="9"/>
    </row>
    <row r="121" spans="1:17" x14ac:dyDescent="0.2">
      <c r="A121" s="24"/>
      <c r="B121" s="24"/>
      <c r="C121" s="24"/>
      <c r="D121" s="24"/>
      <c r="E121" s="24"/>
      <c r="F121" s="24"/>
      <c r="G121" s="24"/>
      <c r="H121" s="24"/>
      <c r="I121" s="24"/>
      <c r="J121" s="9"/>
      <c r="K121" s="9"/>
      <c r="L121" s="9"/>
      <c r="M121" s="9"/>
      <c r="N121" s="9"/>
      <c r="O121" s="9"/>
      <c r="P121" s="9"/>
      <c r="Q121" s="9"/>
    </row>
    <row r="122" spans="1:17" x14ac:dyDescent="0.2">
      <c r="A122" s="24"/>
      <c r="B122" s="24"/>
      <c r="C122" s="24"/>
      <c r="D122" s="24"/>
      <c r="E122" s="24"/>
      <c r="F122" s="24"/>
      <c r="G122" s="24"/>
      <c r="H122" s="24"/>
      <c r="I122" s="24"/>
      <c r="J122" s="9"/>
      <c r="K122" s="9"/>
      <c r="L122" s="9"/>
      <c r="M122" s="9"/>
      <c r="N122" s="9"/>
      <c r="O122" s="9"/>
      <c r="P122" s="9"/>
      <c r="Q122" s="9"/>
    </row>
    <row r="123" spans="1:17" x14ac:dyDescent="0.2">
      <c r="A123" s="24"/>
      <c r="B123" s="24"/>
      <c r="C123" s="24"/>
      <c r="D123" s="24"/>
      <c r="E123" s="24"/>
      <c r="F123" s="24"/>
      <c r="G123" s="24"/>
      <c r="H123" s="24"/>
      <c r="I123" s="24"/>
      <c r="J123" s="9"/>
      <c r="K123" s="9"/>
      <c r="L123" s="9"/>
      <c r="M123" s="9"/>
      <c r="N123" s="9"/>
      <c r="O123" s="9"/>
      <c r="P123" s="9"/>
      <c r="Q123" s="9"/>
    </row>
    <row r="124" spans="1:17" x14ac:dyDescent="0.2">
      <c r="A124" s="24"/>
      <c r="B124" s="24"/>
      <c r="C124" s="24"/>
      <c r="D124" s="24"/>
      <c r="E124" s="24"/>
      <c r="F124" s="24"/>
      <c r="G124" s="24"/>
      <c r="H124" s="24"/>
      <c r="I124" s="24"/>
      <c r="J124" s="9"/>
      <c r="K124" s="9"/>
      <c r="L124" s="9"/>
      <c r="M124" s="9"/>
      <c r="N124" s="9"/>
      <c r="O124" s="9"/>
      <c r="P124" s="9"/>
      <c r="Q124" s="9"/>
    </row>
    <row r="125" spans="1:17" x14ac:dyDescent="0.2">
      <c r="A125" s="24"/>
      <c r="B125" s="24"/>
      <c r="C125" s="24"/>
      <c r="D125" s="24"/>
      <c r="E125" s="24"/>
      <c r="F125" s="24"/>
      <c r="G125" s="24"/>
      <c r="H125" s="24"/>
      <c r="I125" s="24"/>
      <c r="J125" s="9"/>
      <c r="K125" s="9"/>
      <c r="L125" s="9"/>
      <c r="M125" s="9"/>
      <c r="N125" s="9"/>
      <c r="O125" s="9"/>
      <c r="P125" s="9"/>
      <c r="Q125" s="9"/>
    </row>
    <row r="126" spans="1:17" x14ac:dyDescent="0.2">
      <c r="A126" s="24"/>
      <c r="B126" s="24"/>
      <c r="C126" s="24"/>
      <c r="D126" s="24"/>
      <c r="E126" s="24"/>
      <c r="F126" s="24"/>
      <c r="G126" s="24"/>
      <c r="H126" s="24"/>
      <c r="I126" s="24"/>
      <c r="J126" s="9"/>
      <c r="K126" s="9"/>
      <c r="L126" s="9"/>
      <c r="M126" s="9"/>
      <c r="N126" s="9"/>
      <c r="O126" s="9"/>
      <c r="P126" s="9"/>
      <c r="Q126" s="9"/>
    </row>
    <row r="127" spans="1:17" x14ac:dyDescent="0.2">
      <c r="A127" s="24"/>
      <c r="B127" s="24"/>
      <c r="C127" s="24"/>
      <c r="D127" s="24"/>
      <c r="E127" s="24"/>
      <c r="F127" s="24"/>
      <c r="G127" s="24"/>
      <c r="H127" s="24"/>
      <c r="I127" s="24"/>
      <c r="J127" s="9"/>
      <c r="K127" s="9"/>
      <c r="L127" s="9"/>
      <c r="M127" s="9"/>
      <c r="N127" s="9"/>
      <c r="O127" s="9"/>
      <c r="P127" s="9"/>
      <c r="Q127" s="9"/>
    </row>
    <row r="128" spans="1:17" x14ac:dyDescent="0.2">
      <c r="A128" s="24"/>
      <c r="B128" s="24"/>
      <c r="C128" s="24"/>
      <c r="D128" s="24"/>
      <c r="E128" s="24"/>
      <c r="F128" s="24"/>
      <c r="G128" s="24"/>
      <c r="H128" s="24"/>
      <c r="I128" s="24"/>
      <c r="J128" s="9"/>
      <c r="K128" s="9"/>
      <c r="L128" s="9"/>
      <c r="M128" s="9"/>
      <c r="N128" s="9"/>
      <c r="O128" s="9"/>
      <c r="P128" s="9"/>
      <c r="Q128" s="9"/>
    </row>
    <row r="129" spans="1:17" x14ac:dyDescent="0.2">
      <c r="A129" s="24"/>
      <c r="B129" s="24"/>
      <c r="C129" s="24"/>
      <c r="D129" s="24"/>
      <c r="E129" s="24"/>
      <c r="F129" s="24"/>
      <c r="G129" s="24"/>
      <c r="H129" s="24"/>
      <c r="I129" s="24"/>
      <c r="J129" s="9"/>
      <c r="K129" s="9"/>
      <c r="L129" s="9"/>
      <c r="M129" s="9"/>
      <c r="N129" s="9"/>
      <c r="O129" s="9"/>
      <c r="P129" s="9"/>
      <c r="Q129" s="9"/>
    </row>
    <row r="130" spans="1:17" x14ac:dyDescent="0.2">
      <c r="A130" s="24"/>
      <c r="B130" s="24"/>
      <c r="C130" s="24"/>
      <c r="D130" s="24"/>
      <c r="E130" s="24"/>
      <c r="F130" s="24"/>
      <c r="G130" s="24"/>
      <c r="H130" s="24"/>
      <c r="I130" s="24"/>
      <c r="J130" s="9"/>
      <c r="K130" s="9"/>
      <c r="L130" s="9"/>
      <c r="M130" s="9"/>
      <c r="N130" s="9"/>
      <c r="O130" s="9"/>
      <c r="P130" s="9"/>
      <c r="Q130" s="9"/>
    </row>
    <row r="131" spans="1:17" x14ac:dyDescent="0.2">
      <c r="A131" s="24"/>
      <c r="B131" s="24"/>
      <c r="C131" s="9"/>
      <c r="D131" s="9"/>
      <c r="E131" s="9"/>
      <c r="F131" s="9"/>
      <c r="G131" s="9"/>
      <c r="H131" s="9"/>
      <c r="I131" s="24"/>
      <c r="J131" s="9"/>
      <c r="K131" s="9"/>
      <c r="L131" s="9"/>
      <c r="M131" s="9"/>
      <c r="N131" s="9"/>
      <c r="O131" s="9"/>
      <c r="P131" s="9"/>
      <c r="Q131" s="9"/>
    </row>
    <row r="132" spans="1:17" x14ac:dyDescent="0.2">
      <c r="A132" s="24"/>
      <c r="B132" s="24"/>
      <c r="C132" s="9"/>
      <c r="D132" s="9"/>
      <c r="E132" s="9"/>
      <c r="F132" s="9"/>
      <c r="G132" s="9"/>
      <c r="H132" s="9"/>
      <c r="I132" s="24"/>
      <c r="J132" s="9"/>
      <c r="K132" s="9"/>
      <c r="L132" s="9"/>
      <c r="M132" s="9"/>
      <c r="N132" s="9"/>
      <c r="O132" s="9"/>
      <c r="P132" s="9"/>
      <c r="Q132" s="9"/>
    </row>
    <row r="133" spans="1:17" x14ac:dyDescent="0.2">
      <c r="A133" s="24"/>
      <c r="B133" s="24"/>
      <c r="C133" s="24"/>
      <c r="D133" s="24"/>
      <c r="E133" s="24"/>
      <c r="F133" s="24"/>
      <c r="G133" s="24"/>
      <c r="H133" s="24"/>
      <c r="I133" s="24"/>
      <c r="J133" s="9"/>
      <c r="K133" s="9"/>
      <c r="L133" s="9"/>
      <c r="M133" s="9"/>
      <c r="N133" s="9"/>
      <c r="O133" s="9"/>
      <c r="P133" s="9"/>
      <c r="Q133" s="9"/>
    </row>
    <row r="134" spans="1:17" x14ac:dyDescent="0.2">
      <c r="A134" s="24"/>
      <c r="B134" s="24"/>
      <c r="C134" s="24"/>
      <c r="D134" s="24"/>
      <c r="E134" s="24"/>
      <c r="F134" s="24"/>
      <c r="G134" s="24"/>
      <c r="H134" s="24"/>
      <c r="I134" s="24"/>
      <c r="J134" s="9"/>
      <c r="K134" s="9"/>
      <c r="L134" s="9"/>
      <c r="M134" s="9"/>
      <c r="N134" s="9"/>
      <c r="O134" s="9"/>
      <c r="P134" s="9"/>
      <c r="Q134" s="9"/>
    </row>
    <row r="135" spans="1:17" x14ac:dyDescent="0.2">
      <c r="A135" s="24"/>
      <c r="B135" s="24"/>
      <c r="C135" s="24"/>
      <c r="D135" s="24"/>
      <c r="E135" s="24"/>
      <c r="F135" s="24"/>
      <c r="G135" s="24"/>
      <c r="H135" s="24"/>
      <c r="I135" s="24"/>
      <c r="J135" s="9"/>
      <c r="K135" s="9"/>
      <c r="L135" s="9"/>
      <c r="M135" s="9"/>
      <c r="N135" s="9"/>
      <c r="O135" s="9"/>
      <c r="P135" s="9"/>
      <c r="Q135" s="9"/>
    </row>
    <row r="136" spans="1:17" x14ac:dyDescent="0.2">
      <c r="A136" s="24"/>
      <c r="B136" s="24"/>
      <c r="C136" s="24"/>
      <c r="D136" s="24"/>
      <c r="E136" s="24"/>
      <c r="F136" s="24"/>
      <c r="G136" s="24"/>
      <c r="H136" s="24"/>
      <c r="I136" s="24"/>
      <c r="J136" s="9"/>
      <c r="K136" s="9"/>
      <c r="L136" s="9"/>
      <c r="M136" s="9"/>
      <c r="N136" s="9"/>
      <c r="O136" s="9"/>
      <c r="P136" s="9"/>
      <c r="Q136" s="9"/>
    </row>
    <row r="137" spans="1:17" x14ac:dyDescent="0.2">
      <c r="A137" s="24"/>
      <c r="B137" s="24"/>
      <c r="C137" s="24"/>
      <c r="D137" s="24"/>
      <c r="E137" s="24"/>
      <c r="F137" s="24"/>
      <c r="G137" s="24"/>
      <c r="H137" s="24"/>
      <c r="I137" s="24"/>
      <c r="J137" s="9"/>
      <c r="K137" s="9"/>
      <c r="L137" s="9"/>
      <c r="M137" s="9"/>
      <c r="N137" s="9"/>
      <c r="O137" s="9"/>
      <c r="P137" s="9"/>
      <c r="Q137" s="9"/>
    </row>
    <row r="138" spans="1:17" x14ac:dyDescent="0.2">
      <c r="A138" s="24"/>
      <c r="B138" s="24"/>
      <c r="C138" s="24"/>
      <c r="D138" s="24"/>
      <c r="E138" s="24"/>
      <c r="F138" s="24"/>
      <c r="G138" s="24"/>
      <c r="H138" s="24"/>
      <c r="I138" s="24"/>
      <c r="J138" s="9"/>
      <c r="K138" s="9"/>
      <c r="L138" s="9"/>
      <c r="M138" s="9"/>
      <c r="N138" s="9"/>
      <c r="O138" s="9"/>
      <c r="P138" s="9"/>
      <c r="Q138" s="9"/>
    </row>
    <row r="139" spans="1:17" x14ac:dyDescent="0.2">
      <c r="A139" s="24"/>
      <c r="B139" s="24"/>
      <c r="C139" s="24"/>
      <c r="D139" s="24"/>
      <c r="E139" s="24"/>
      <c r="F139" s="24"/>
      <c r="G139" s="24"/>
      <c r="H139" s="24"/>
      <c r="I139" s="24"/>
      <c r="J139" s="9"/>
      <c r="K139" s="9"/>
      <c r="L139" s="9"/>
      <c r="M139" s="9"/>
      <c r="N139" s="9"/>
      <c r="O139" s="9"/>
      <c r="P139" s="9"/>
      <c r="Q139" s="9"/>
    </row>
    <row r="140" spans="1:17" x14ac:dyDescent="0.2">
      <c r="A140" s="24"/>
      <c r="B140" s="24"/>
      <c r="C140" s="24"/>
      <c r="D140" s="24"/>
      <c r="E140" s="24"/>
      <c r="F140" s="24"/>
      <c r="G140" s="24"/>
      <c r="H140" s="24"/>
      <c r="I140" s="24"/>
      <c r="J140" s="9"/>
      <c r="K140" s="9"/>
      <c r="L140" s="9"/>
      <c r="M140" s="9"/>
      <c r="N140" s="9"/>
      <c r="O140" s="9"/>
      <c r="P140" s="9"/>
      <c r="Q140" s="9"/>
    </row>
    <row r="141" spans="1:17" x14ac:dyDescent="0.2">
      <c r="A141" s="24"/>
      <c r="B141" s="24"/>
      <c r="C141" s="24"/>
      <c r="D141" s="24"/>
      <c r="E141" s="24"/>
      <c r="F141" s="24"/>
      <c r="G141" s="24"/>
      <c r="H141" s="24"/>
      <c r="I141" s="24"/>
      <c r="J141" s="9"/>
      <c r="K141" s="9"/>
      <c r="L141" s="9"/>
      <c r="M141" s="9"/>
      <c r="N141" s="9"/>
      <c r="O141" s="9"/>
      <c r="P141" s="9"/>
      <c r="Q141" s="9"/>
    </row>
    <row r="142" spans="1:17" x14ac:dyDescent="0.2">
      <c r="A142" s="24"/>
      <c r="B142" s="24"/>
      <c r="C142" s="24"/>
      <c r="D142" s="24"/>
      <c r="E142" s="24"/>
      <c r="F142" s="24"/>
      <c r="G142" s="24"/>
      <c r="H142" s="24"/>
      <c r="I142" s="24"/>
      <c r="J142" s="9"/>
      <c r="K142" s="9"/>
      <c r="L142" s="9"/>
      <c r="M142" s="9"/>
      <c r="N142" s="9"/>
      <c r="O142" s="9"/>
      <c r="P142" s="9"/>
      <c r="Q142" s="9"/>
    </row>
    <row r="143" spans="1:17" x14ac:dyDescent="0.2">
      <c r="A143" s="24"/>
      <c r="B143" s="24"/>
      <c r="C143" s="24"/>
      <c r="D143" s="24"/>
      <c r="E143" s="24"/>
      <c r="F143" s="24"/>
      <c r="G143" s="24"/>
      <c r="H143" s="24"/>
      <c r="I143" s="24"/>
      <c r="J143" s="9"/>
      <c r="K143" s="9"/>
      <c r="L143" s="9"/>
      <c r="M143" s="9"/>
      <c r="N143" s="9"/>
      <c r="O143" s="9"/>
      <c r="P143" s="9"/>
      <c r="Q143" s="9"/>
    </row>
    <row r="144" spans="1:17" x14ac:dyDescent="0.2">
      <c r="A144" s="24"/>
      <c r="B144" s="24"/>
      <c r="C144" s="24"/>
      <c r="D144" s="24"/>
      <c r="E144" s="24"/>
      <c r="F144" s="24"/>
      <c r="G144" s="24"/>
      <c r="H144" s="24"/>
      <c r="I144" s="24"/>
      <c r="J144" s="9"/>
      <c r="K144" s="9"/>
      <c r="L144" s="9"/>
      <c r="M144" s="9"/>
      <c r="N144" s="9"/>
      <c r="O144" s="9"/>
      <c r="P144" s="9"/>
      <c r="Q144" s="9"/>
    </row>
    <row r="145" spans="1:17" x14ac:dyDescent="0.2">
      <c r="A145" s="24"/>
      <c r="B145" s="24"/>
      <c r="C145" s="24"/>
      <c r="D145" s="24"/>
      <c r="E145" s="24"/>
      <c r="F145" s="24"/>
      <c r="G145" s="24"/>
      <c r="H145" s="24"/>
      <c r="I145" s="24"/>
      <c r="J145" s="9"/>
      <c r="K145" s="9"/>
      <c r="L145" s="9"/>
      <c r="M145" s="9"/>
      <c r="N145" s="9"/>
      <c r="O145" s="9"/>
      <c r="P145" s="9"/>
      <c r="Q145" s="9"/>
    </row>
    <row r="146" spans="1:17" x14ac:dyDescent="0.2">
      <c r="A146" s="24"/>
      <c r="B146" s="24"/>
      <c r="C146" s="24"/>
      <c r="D146" s="24"/>
      <c r="E146" s="24"/>
      <c r="F146" s="24"/>
      <c r="G146" s="24"/>
      <c r="H146" s="24"/>
      <c r="I146" s="24"/>
      <c r="J146" s="9"/>
      <c r="K146" s="9"/>
      <c r="L146" s="9"/>
      <c r="M146" s="9"/>
      <c r="N146" s="9"/>
      <c r="O146" s="9"/>
      <c r="P146" s="9"/>
      <c r="Q146" s="9"/>
    </row>
    <row r="147" spans="1:17" x14ac:dyDescent="0.2">
      <c r="A147" s="24"/>
      <c r="B147" s="24"/>
      <c r="C147" s="24"/>
      <c r="D147" s="24"/>
      <c r="E147" s="24"/>
      <c r="F147" s="24"/>
      <c r="G147" s="24"/>
      <c r="H147" s="24"/>
      <c r="I147" s="24"/>
      <c r="J147" s="9"/>
      <c r="K147" s="9"/>
      <c r="L147" s="9"/>
      <c r="M147" s="9"/>
      <c r="N147" s="9"/>
      <c r="O147" s="9"/>
      <c r="P147" s="9"/>
      <c r="Q147" s="9"/>
    </row>
    <row r="148" spans="1:17" x14ac:dyDescent="0.2">
      <c r="A148" s="24"/>
      <c r="B148" s="24"/>
      <c r="C148" s="24"/>
      <c r="D148" s="24"/>
      <c r="E148" s="24"/>
      <c r="F148" s="24"/>
      <c r="G148" s="24"/>
      <c r="H148" s="24"/>
      <c r="I148" s="24"/>
      <c r="J148" s="9"/>
      <c r="K148" s="9"/>
      <c r="L148" s="9"/>
      <c r="M148" s="9"/>
      <c r="N148" s="9"/>
      <c r="O148" s="9"/>
      <c r="P148" s="9"/>
      <c r="Q148" s="9"/>
    </row>
    <row r="149" spans="1:17" x14ac:dyDescent="0.2">
      <c r="A149" s="24"/>
      <c r="B149" s="24"/>
      <c r="C149" s="24"/>
      <c r="D149" s="24"/>
      <c r="E149" s="24"/>
      <c r="F149" s="24"/>
      <c r="G149" s="24"/>
      <c r="H149" s="24"/>
      <c r="I149" s="24"/>
      <c r="J149" s="9"/>
      <c r="K149" s="9"/>
      <c r="L149" s="9"/>
      <c r="M149" s="9"/>
      <c r="N149" s="9"/>
      <c r="O149" s="9"/>
      <c r="P149" s="9"/>
      <c r="Q149" s="9"/>
    </row>
    <row r="150" spans="1:17" x14ac:dyDescent="0.2">
      <c r="A150" s="24"/>
      <c r="B150" s="24"/>
      <c r="C150" s="24"/>
      <c r="D150" s="24"/>
      <c r="E150" s="24"/>
      <c r="F150" s="24"/>
      <c r="G150" s="24"/>
      <c r="H150" s="24"/>
      <c r="I150" s="24"/>
      <c r="J150" s="9"/>
      <c r="K150" s="9"/>
      <c r="L150" s="9"/>
      <c r="M150" s="9"/>
      <c r="N150" s="9"/>
      <c r="O150" s="9"/>
      <c r="P150" s="9"/>
      <c r="Q150" s="9"/>
    </row>
    <row r="151" spans="1:17" x14ac:dyDescent="0.2">
      <c r="A151" s="24"/>
      <c r="B151" s="24"/>
      <c r="C151" s="24"/>
      <c r="D151" s="24"/>
      <c r="E151" s="24"/>
      <c r="F151" s="24"/>
      <c r="G151" s="24"/>
      <c r="H151" s="24"/>
      <c r="I151" s="24"/>
      <c r="J151" s="9"/>
      <c r="K151" s="9"/>
      <c r="L151" s="9"/>
      <c r="M151" s="9"/>
      <c r="N151" s="9"/>
      <c r="O151" s="9"/>
      <c r="P151" s="9"/>
      <c r="Q151" s="9"/>
    </row>
    <row r="152" spans="1:17" x14ac:dyDescent="0.2">
      <c r="A152" s="24"/>
      <c r="B152" s="24"/>
      <c r="C152" s="24"/>
      <c r="D152" s="24"/>
      <c r="E152" s="24"/>
      <c r="F152" s="24"/>
      <c r="G152" s="24"/>
      <c r="H152" s="24"/>
      <c r="I152" s="24"/>
      <c r="J152" s="9"/>
      <c r="K152" s="9"/>
      <c r="L152" s="9"/>
      <c r="M152" s="9"/>
      <c r="N152" s="9"/>
      <c r="O152" s="9"/>
      <c r="P152" s="9"/>
      <c r="Q152" s="9"/>
    </row>
    <row r="153" spans="1:17" x14ac:dyDescent="0.2">
      <c r="A153" s="24"/>
      <c r="B153" s="24"/>
      <c r="C153" s="24"/>
      <c r="D153" s="24"/>
      <c r="E153" s="24"/>
      <c r="F153" s="24"/>
      <c r="G153" s="24"/>
      <c r="H153" s="24"/>
      <c r="I153" s="24"/>
      <c r="J153" s="9"/>
      <c r="K153" s="9"/>
      <c r="L153" s="9"/>
      <c r="M153" s="9"/>
      <c r="N153" s="9"/>
      <c r="O153" s="9"/>
      <c r="P153" s="9"/>
      <c r="Q153" s="9"/>
    </row>
    <row r="154" spans="1:17" x14ac:dyDescent="0.2">
      <c r="A154" s="24"/>
      <c r="B154" s="24"/>
      <c r="C154" s="24"/>
      <c r="D154" s="24"/>
      <c r="E154" s="24"/>
      <c r="F154" s="24"/>
      <c r="G154" s="24"/>
      <c r="H154" s="24"/>
      <c r="I154" s="24"/>
      <c r="J154" s="9"/>
      <c r="K154" s="9"/>
      <c r="L154" s="9"/>
      <c r="M154" s="9"/>
      <c r="N154" s="9"/>
      <c r="O154" s="9"/>
      <c r="P154" s="9"/>
      <c r="Q154" s="9"/>
    </row>
    <row r="155" spans="1:17" x14ac:dyDescent="0.2">
      <c r="A155" s="24"/>
      <c r="B155" s="24"/>
      <c r="C155" s="24"/>
      <c r="D155" s="24"/>
      <c r="E155" s="24"/>
      <c r="F155" s="24"/>
      <c r="G155" s="24"/>
      <c r="H155" s="24"/>
      <c r="I155" s="24"/>
      <c r="J155" s="9"/>
      <c r="K155" s="9"/>
      <c r="L155" s="9"/>
      <c r="M155" s="9"/>
      <c r="N155" s="9"/>
      <c r="O155" s="9"/>
      <c r="P155" s="9"/>
      <c r="Q155" s="9"/>
    </row>
    <row r="156" spans="1:17" x14ac:dyDescent="0.2">
      <c r="A156" s="24"/>
      <c r="B156" s="24"/>
      <c r="C156" s="24"/>
      <c r="D156" s="24"/>
      <c r="E156" s="24"/>
      <c r="F156" s="24"/>
      <c r="G156" s="24"/>
      <c r="H156" s="24"/>
      <c r="I156" s="24"/>
      <c r="J156" s="9"/>
      <c r="K156" s="9"/>
      <c r="L156" s="9"/>
      <c r="M156" s="9"/>
      <c r="N156" s="9"/>
      <c r="O156" s="9"/>
      <c r="P156" s="9"/>
      <c r="Q156" s="9"/>
    </row>
    <row r="157" spans="1:17" x14ac:dyDescent="0.2">
      <c r="A157" s="24"/>
      <c r="B157" s="24"/>
      <c r="C157" s="24"/>
      <c r="D157" s="24"/>
      <c r="E157" s="24"/>
      <c r="F157" s="24"/>
      <c r="G157" s="24"/>
      <c r="H157" s="24"/>
      <c r="I157" s="24"/>
      <c r="J157" s="9"/>
      <c r="K157" s="9"/>
      <c r="L157" s="9"/>
      <c r="M157" s="9"/>
      <c r="N157" s="9"/>
      <c r="O157" s="9"/>
      <c r="P157" s="9"/>
      <c r="Q157" s="9"/>
    </row>
    <row r="158" spans="1:17" x14ac:dyDescent="0.2">
      <c r="A158" s="24"/>
      <c r="B158" s="24"/>
      <c r="C158" s="24"/>
      <c r="D158" s="24"/>
      <c r="E158" s="24"/>
      <c r="F158" s="24"/>
      <c r="G158" s="24"/>
      <c r="H158" s="24"/>
      <c r="I158" s="24"/>
      <c r="J158" s="9"/>
      <c r="K158" s="9"/>
      <c r="L158" s="9"/>
      <c r="M158" s="9"/>
      <c r="N158" s="9"/>
      <c r="O158" s="9"/>
      <c r="P158" s="9"/>
      <c r="Q158" s="9"/>
    </row>
    <row r="159" spans="1:17" x14ac:dyDescent="0.2">
      <c r="A159" s="24"/>
      <c r="B159" s="24"/>
      <c r="C159" s="24"/>
      <c r="D159" s="24"/>
      <c r="E159" s="24"/>
      <c r="F159" s="24"/>
      <c r="G159" s="24"/>
      <c r="H159" s="24"/>
      <c r="I159" s="24"/>
      <c r="J159" s="9"/>
      <c r="K159" s="9"/>
      <c r="L159" s="9"/>
      <c r="M159" s="9"/>
      <c r="N159" s="9"/>
      <c r="O159" s="9"/>
      <c r="P159" s="9"/>
      <c r="Q159" s="9"/>
    </row>
    <row r="160" spans="1:17" x14ac:dyDescent="0.2">
      <c r="A160" s="24"/>
      <c r="B160" s="24"/>
      <c r="C160" s="24"/>
      <c r="D160" s="24"/>
      <c r="E160" s="24"/>
      <c r="F160" s="24"/>
      <c r="G160" s="24"/>
      <c r="H160" s="24"/>
      <c r="I160" s="24"/>
      <c r="J160" s="9"/>
      <c r="K160" s="9"/>
      <c r="L160" s="9"/>
      <c r="M160" s="9"/>
      <c r="N160" s="9"/>
      <c r="O160" s="9"/>
      <c r="P160" s="9"/>
      <c r="Q160" s="9"/>
    </row>
    <row r="161" spans="1:17" x14ac:dyDescent="0.2">
      <c r="A161" s="24"/>
      <c r="B161" s="24"/>
      <c r="C161" s="24"/>
      <c r="D161" s="24"/>
      <c r="E161" s="24"/>
      <c r="F161" s="24"/>
      <c r="G161" s="24"/>
      <c r="H161" s="24"/>
      <c r="I161" s="24"/>
      <c r="J161" s="9"/>
      <c r="K161" s="9"/>
      <c r="L161" s="9"/>
      <c r="M161" s="9"/>
      <c r="N161" s="9"/>
      <c r="O161" s="9"/>
      <c r="P161" s="9"/>
      <c r="Q161" s="9"/>
    </row>
    <row r="162" spans="1:17" x14ac:dyDescent="0.2">
      <c r="A162" s="24"/>
      <c r="B162" s="24"/>
      <c r="C162" s="24"/>
      <c r="D162" s="24"/>
      <c r="E162" s="24"/>
      <c r="F162" s="24"/>
      <c r="G162" s="24"/>
      <c r="H162" s="24"/>
      <c r="I162" s="24"/>
      <c r="J162" s="9"/>
      <c r="K162" s="9"/>
      <c r="L162" s="9"/>
      <c r="M162" s="9"/>
      <c r="N162" s="9"/>
      <c r="O162" s="9"/>
      <c r="P162" s="9"/>
      <c r="Q162" s="9"/>
    </row>
    <row r="163" spans="1:17" x14ac:dyDescent="0.2">
      <c r="A163" s="24"/>
      <c r="B163" s="24"/>
      <c r="C163" s="24"/>
      <c r="D163" s="24"/>
      <c r="E163" s="24"/>
      <c r="F163" s="24"/>
      <c r="G163" s="24"/>
      <c r="H163" s="24"/>
      <c r="I163" s="24"/>
      <c r="J163" s="9"/>
      <c r="K163" s="9"/>
      <c r="L163" s="9"/>
      <c r="M163" s="9"/>
      <c r="N163" s="9"/>
      <c r="O163" s="9"/>
      <c r="P163" s="9"/>
      <c r="Q163" s="9"/>
    </row>
    <row r="164" spans="1:17" x14ac:dyDescent="0.2">
      <c r="A164" s="24"/>
      <c r="B164" s="24"/>
      <c r="C164" s="24"/>
      <c r="D164" s="24"/>
      <c r="E164" s="24"/>
      <c r="F164" s="24"/>
      <c r="G164" s="24"/>
      <c r="H164" s="24"/>
      <c r="I164" s="24"/>
      <c r="J164" s="9"/>
      <c r="K164" s="9"/>
      <c r="L164" s="9"/>
      <c r="M164" s="9"/>
      <c r="N164" s="9"/>
      <c r="O164" s="9"/>
      <c r="P164" s="9"/>
      <c r="Q164" s="9"/>
    </row>
    <row r="165" spans="1:17" x14ac:dyDescent="0.2">
      <c r="A165" s="24"/>
      <c r="B165" s="24"/>
      <c r="C165" s="24"/>
      <c r="D165" s="24"/>
      <c r="E165" s="24"/>
      <c r="F165" s="24"/>
      <c r="G165" s="24"/>
      <c r="H165" s="24"/>
      <c r="I165" s="24"/>
      <c r="J165" s="9"/>
      <c r="K165" s="9"/>
      <c r="L165" s="9"/>
      <c r="M165" s="9"/>
      <c r="N165" s="9"/>
      <c r="O165" s="9"/>
      <c r="P165" s="9"/>
      <c r="Q165" s="9"/>
    </row>
    <row r="166" spans="1:17" x14ac:dyDescent="0.2">
      <c r="A166" s="24"/>
      <c r="B166" s="24"/>
      <c r="C166" s="24"/>
      <c r="D166" s="24"/>
      <c r="E166" s="24"/>
      <c r="F166" s="24"/>
      <c r="G166" s="24"/>
      <c r="H166" s="24"/>
      <c r="I166" s="24"/>
      <c r="J166" s="9"/>
      <c r="K166" s="9"/>
      <c r="L166" s="9"/>
      <c r="M166" s="9"/>
      <c r="N166" s="9"/>
      <c r="O166" s="9"/>
      <c r="P166" s="9"/>
      <c r="Q166" s="9"/>
    </row>
    <row r="167" spans="1:17" x14ac:dyDescent="0.2">
      <c r="A167" s="24"/>
      <c r="B167" s="24"/>
      <c r="C167" s="24"/>
      <c r="D167" s="24"/>
      <c r="E167" s="24"/>
      <c r="F167" s="24"/>
      <c r="G167" s="24"/>
      <c r="H167" s="24"/>
      <c r="I167" s="24"/>
      <c r="J167" s="9"/>
      <c r="K167" s="9"/>
      <c r="L167" s="9"/>
      <c r="M167" s="9"/>
      <c r="N167" s="9"/>
      <c r="O167" s="9"/>
      <c r="P167" s="9"/>
      <c r="Q167" s="9"/>
    </row>
    <row r="168" spans="1:17" x14ac:dyDescent="0.2">
      <c r="A168" s="24"/>
      <c r="B168" s="24"/>
      <c r="C168" s="24"/>
      <c r="D168" s="24"/>
      <c r="E168" s="24"/>
      <c r="F168" s="24"/>
      <c r="G168" s="24"/>
      <c r="H168" s="24"/>
      <c r="I168" s="24"/>
      <c r="J168" s="9"/>
      <c r="K168" s="9"/>
      <c r="L168" s="9"/>
      <c r="M168" s="9"/>
      <c r="N168" s="9"/>
      <c r="O168" s="9"/>
      <c r="P168" s="9"/>
      <c r="Q168" s="9"/>
    </row>
    <row r="169" spans="1:17" x14ac:dyDescent="0.2">
      <c r="A169" s="24"/>
      <c r="B169" s="24"/>
      <c r="C169" s="24"/>
      <c r="D169" s="24"/>
      <c r="E169" s="24"/>
      <c r="F169" s="24"/>
      <c r="G169" s="24"/>
      <c r="H169" s="24"/>
      <c r="I169" s="24"/>
      <c r="J169" s="9"/>
      <c r="K169" s="9"/>
      <c r="L169" s="9"/>
      <c r="M169" s="9"/>
      <c r="N169" s="9"/>
      <c r="O169" s="9"/>
      <c r="P169" s="9"/>
      <c r="Q169" s="9"/>
    </row>
    <row r="170" spans="1:17" x14ac:dyDescent="0.2">
      <c r="A170" s="24"/>
      <c r="B170" s="24"/>
      <c r="C170" s="24"/>
      <c r="D170" s="24"/>
      <c r="E170" s="24"/>
      <c r="F170" s="24"/>
      <c r="G170" s="24"/>
      <c r="H170" s="24"/>
      <c r="I170" s="24"/>
      <c r="J170" s="9"/>
      <c r="K170" s="9"/>
      <c r="L170" s="9"/>
      <c r="M170" s="9"/>
      <c r="N170" s="9"/>
      <c r="O170" s="9"/>
      <c r="P170" s="9"/>
      <c r="Q170" s="9"/>
    </row>
    <row r="171" spans="1:17" x14ac:dyDescent="0.2">
      <c r="A171" s="24"/>
      <c r="B171" s="24"/>
      <c r="C171" s="24"/>
      <c r="D171" s="24"/>
      <c r="E171" s="24"/>
      <c r="F171" s="24"/>
      <c r="G171" s="24"/>
      <c r="H171" s="24"/>
      <c r="I171" s="24"/>
      <c r="J171" s="9"/>
      <c r="K171" s="9"/>
      <c r="L171" s="9"/>
      <c r="M171" s="9"/>
      <c r="N171" s="9"/>
      <c r="O171" s="9"/>
      <c r="P171" s="9"/>
      <c r="Q171" s="9"/>
    </row>
    <row r="172" spans="1:17" x14ac:dyDescent="0.2">
      <c r="A172" s="24"/>
      <c r="B172" s="24"/>
      <c r="C172" s="24"/>
      <c r="D172" s="24"/>
      <c r="E172" s="24"/>
      <c r="F172" s="24"/>
      <c r="G172" s="24"/>
      <c r="H172" s="24"/>
      <c r="I172" s="24"/>
      <c r="J172" s="9"/>
      <c r="K172" s="9"/>
      <c r="L172" s="9"/>
      <c r="M172" s="9"/>
      <c r="N172" s="9"/>
      <c r="O172" s="9"/>
      <c r="P172" s="9"/>
      <c r="Q172" s="9"/>
    </row>
    <row r="173" spans="1:17" x14ac:dyDescent="0.2">
      <c r="A173" s="24"/>
      <c r="B173" s="24"/>
      <c r="C173" s="24"/>
      <c r="D173" s="24"/>
      <c r="E173" s="24"/>
      <c r="F173" s="24"/>
      <c r="G173" s="24"/>
      <c r="H173" s="24"/>
      <c r="I173" s="24"/>
      <c r="J173" s="9"/>
      <c r="K173" s="9"/>
      <c r="L173" s="9"/>
      <c r="M173" s="9"/>
      <c r="N173" s="9"/>
      <c r="O173" s="9"/>
      <c r="P173" s="9"/>
      <c r="Q173" s="9"/>
    </row>
    <row r="174" spans="1:17" x14ac:dyDescent="0.2">
      <c r="A174" s="24"/>
      <c r="B174" s="24"/>
      <c r="C174" s="24"/>
      <c r="D174" s="24"/>
      <c r="E174" s="24"/>
      <c r="F174" s="24"/>
      <c r="G174" s="24"/>
      <c r="H174" s="24"/>
      <c r="I174" s="24"/>
      <c r="J174" s="9"/>
      <c r="K174" s="9"/>
      <c r="L174" s="9"/>
      <c r="M174" s="9"/>
      <c r="N174" s="9"/>
      <c r="O174" s="9"/>
      <c r="P174" s="9"/>
      <c r="Q174" s="9"/>
    </row>
    <row r="175" spans="1:17" x14ac:dyDescent="0.2">
      <c r="A175" s="24"/>
      <c r="B175" s="24"/>
      <c r="C175" s="24"/>
      <c r="D175" s="24"/>
      <c r="E175" s="24"/>
      <c r="F175" s="24"/>
      <c r="G175" s="24"/>
      <c r="H175" s="24"/>
      <c r="I175" s="24"/>
      <c r="J175" s="9"/>
      <c r="K175" s="9"/>
      <c r="L175" s="9"/>
      <c r="M175" s="9"/>
      <c r="N175" s="9"/>
      <c r="O175" s="9"/>
      <c r="P175" s="9"/>
      <c r="Q175" s="9"/>
    </row>
    <row r="176" spans="1:17" x14ac:dyDescent="0.2">
      <c r="A176" s="34"/>
      <c r="B176" s="34"/>
      <c r="C176" s="34"/>
      <c r="D176" s="34"/>
      <c r="E176" s="34"/>
      <c r="F176" s="34"/>
      <c r="G176" s="34"/>
      <c r="H176" s="34"/>
      <c r="I176" s="34"/>
    </row>
    <row r="177" spans="1:9" x14ac:dyDescent="0.2">
      <c r="A177" s="34"/>
      <c r="B177" s="34"/>
      <c r="C177" s="34"/>
      <c r="D177" s="34"/>
      <c r="E177" s="34"/>
      <c r="F177" s="34"/>
      <c r="G177" s="34"/>
      <c r="H177" s="34"/>
      <c r="I177" s="34"/>
    </row>
    <row r="178" spans="1:9" x14ac:dyDescent="0.2">
      <c r="A178" s="34"/>
      <c r="B178" s="34"/>
      <c r="C178" s="34"/>
      <c r="D178" s="34"/>
      <c r="E178" s="34"/>
      <c r="F178" s="34"/>
      <c r="G178" s="34"/>
      <c r="H178" s="34"/>
      <c r="I178" s="34"/>
    </row>
    <row r="179" spans="1:9" x14ac:dyDescent="0.2">
      <c r="A179" s="34"/>
      <c r="B179" s="34"/>
      <c r="C179" s="34"/>
      <c r="D179" s="34"/>
      <c r="E179" s="34"/>
      <c r="F179" s="34"/>
      <c r="G179" s="34"/>
      <c r="H179" s="34"/>
      <c r="I179" s="34"/>
    </row>
    <row r="180" spans="1:9" x14ac:dyDescent="0.2">
      <c r="A180" s="34"/>
      <c r="B180" s="34"/>
      <c r="C180" s="34"/>
      <c r="D180" s="34"/>
      <c r="E180" s="34"/>
      <c r="F180" s="34"/>
      <c r="G180" s="34"/>
      <c r="H180" s="34"/>
      <c r="I180" s="34"/>
    </row>
    <row r="181" spans="1:9" x14ac:dyDescent="0.2">
      <c r="A181" s="34"/>
      <c r="B181" s="34"/>
      <c r="C181" s="34"/>
      <c r="D181" s="34"/>
      <c r="E181" s="34"/>
      <c r="F181" s="34"/>
      <c r="G181" s="34"/>
      <c r="H181" s="34"/>
      <c r="I181" s="34"/>
    </row>
    <row r="182" spans="1:9" x14ac:dyDescent="0.2">
      <c r="A182" s="34"/>
      <c r="B182" s="34"/>
      <c r="C182" s="34"/>
      <c r="D182" s="34"/>
      <c r="E182" s="34"/>
      <c r="F182" s="34"/>
      <c r="G182" s="34"/>
      <c r="H182" s="34"/>
      <c r="I182" s="34"/>
    </row>
    <row r="183" spans="1:9" x14ac:dyDescent="0.2">
      <c r="A183" s="34"/>
      <c r="B183" s="34"/>
      <c r="C183" s="34"/>
      <c r="D183" s="34"/>
      <c r="E183" s="34"/>
      <c r="F183" s="34"/>
      <c r="G183" s="34"/>
      <c r="H183" s="34"/>
      <c r="I183" s="34"/>
    </row>
    <row r="184" spans="1:9" x14ac:dyDescent="0.2">
      <c r="A184" s="34"/>
      <c r="B184" s="34"/>
      <c r="C184" s="34"/>
      <c r="D184" s="34"/>
      <c r="E184" s="34"/>
      <c r="F184" s="34"/>
      <c r="G184" s="34"/>
      <c r="H184" s="34"/>
      <c r="I184" s="34"/>
    </row>
    <row r="185" spans="1:9" x14ac:dyDescent="0.2">
      <c r="A185" s="34"/>
      <c r="B185" s="34"/>
      <c r="C185" s="34"/>
      <c r="D185" s="34"/>
      <c r="E185" s="34"/>
      <c r="F185" s="34"/>
      <c r="G185" s="34"/>
      <c r="H185" s="34"/>
      <c r="I185" s="34"/>
    </row>
    <row r="186" spans="1:9" x14ac:dyDescent="0.2">
      <c r="A186" s="34"/>
      <c r="B186" s="34"/>
      <c r="C186" s="34"/>
      <c r="D186" s="34"/>
      <c r="E186" s="34"/>
      <c r="F186" s="34"/>
      <c r="G186" s="34"/>
      <c r="H186" s="34"/>
      <c r="I186" s="34"/>
    </row>
    <row r="187" spans="1:9" x14ac:dyDescent="0.2">
      <c r="A187" s="34"/>
      <c r="B187" s="34"/>
      <c r="C187" s="34"/>
      <c r="D187" s="34"/>
      <c r="E187" s="34"/>
      <c r="F187" s="34"/>
      <c r="G187" s="34"/>
      <c r="H187" s="34"/>
      <c r="I187" s="34"/>
    </row>
    <row r="188" spans="1:9" x14ac:dyDescent="0.2">
      <c r="A188" s="34"/>
      <c r="B188" s="34"/>
      <c r="C188" s="34"/>
      <c r="D188" s="34"/>
      <c r="E188" s="34"/>
      <c r="F188" s="34"/>
      <c r="G188" s="34"/>
      <c r="H188" s="34"/>
      <c r="I188" s="34"/>
    </row>
    <row r="189" spans="1:9" x14ac:dyDescent="0.2">
      <c r="A189" s="34"/>
      <c r="B189" s="34"/>
      <c r="C189" s="34"/>
      <c r="D189" s="34"/>
      <c r="E189" s="34"/>
      <c r="F189" s="34"/>
      <c r="G189" s="34"/>
      <c r="H189" s="34"/>
      <c r="I189" s="34"/>
    </row>
    <row r="190" spans="1:9" x14ac:dyDescent="0.2">
      <c r="A190" s="34"/>
      <c r="B190" s="34"/>
      <c r="C190" s="34"/>
      <c r="D190" s="34"/>
      <c r="E190" s="34"/>
      <c r="F190" s="34"/>
      <c r="G190" s="34"/>
      <c r="H190" s="34"/>
      <c r="I190" s="34"/>
    </row>
    <row r="191" spans="1:9" x14ac:dyDescent="0.2">
      <c r="A191" s="34"/>
      <c r="B191" s="34"/>
      <c r="C191" s="34"/>
      <c r="D191" s="34"/>
      <c r="E191" s="34"/>
      <c r="F191" s="34"/>
      <c r="G191" s="34"/>
      <c r="H191" s="34"/>
      <c r="I191" s="34"/>
    </row>
    <row r="192" spans="1:9" x14ac:dyDescent="0.2">
      <c r="A192" s="34"/>
      <c r="B192" s="34"/>
      <c r="C192" s="34"/>
      <c r="D192" s="34"/>
      <c r="E192" s="34"/>
      <c r="F192" s="34"/>
      <c r="G192" s="34"/>
      <c r="H192" s="34"/>
      <c r="I192" s="34"/>
    </row>
    <row r="193" spans="1:9" x14ac:dyDescent="0.2">
      <c r="A193" s="34"/>
      <c r="B193" s="34"/>
      <c r="C193" s="34"/>
      <c r="D193" s="34"/>
      <c r="E193" s="34"/>
      <c r="F193" s="34"/>
      <c r="G193" s="34"/>
      <c r="H193" s="34"/>
      <c r="I193" s="34"/>
    </row>
    <row r="194" spans="1:9" x14ac:dyDescent="0.2">
      <c r="A194" s="34"/>
      <c r="B194" s="34"/>
      <c r="C194" s="34"/>
      <c r="D194" s="34"/>
      <c r="E194" s="34"/>
      <c r="F194" s="34"/>
      <c r="G194" s="34"/>
      <c r="H194" s="34"/>
      <c r="I194" s="34"/>
    </row>
    <row r="195" spans="1:9" x14ac:dyDescent="0.2">
      <c r="A195" s="34"/>
      <c r="B195" s="34"/>
      <c r="C195" s="34"/>
      <c r="D195" s="34"/>
      <c r="E195" s="34"/>
      <c r="F195" s="34"/>
      <c r="G195" s="34"/>
      <c r="H195" s="34"/>
      <c r="I195" s="34"/>
    </row>
    <row r="196" spans="1:9" x14ac:dyDescent="0.2">
      <c r="A196" s="34"/>
      <c r="B196" s="34"/>
      <c r="C196" s="34"/>
      <c r="D196" s="34"/>
      <c r="E196" s="34"/>
      <c r="F196" s="34"/>
      <c r="G196" s="34"/>
      <c r="H196" s="34"/>
      <c r="I196" s="34"/>
    </row>
    <row r="197" spans="1:9" x14ac:dyDescent="0.2">
      <c r="A197" s="34"/>
      <c r="B197" s="34"/>
      <c r="C197" s="34"/>
      <c r="D197" s="34"/>
      <c r="E197" s="34"/>
      <c r="F197" s="34"/>
      <c r="G197" s="34"/>
      <c r="H197" s="34"/>
      <c r="I197" s="34"/>
    </row>
    <row r="198" spans="1:9" x14ac:dyDescent="0.2">
      <c r="A198" s="34"/>
      <c r="B198" s="34"/>
      <c r="C198" s="34"/>
      <c r="D198" s="34"/>
      <c r="E198" s="34"/>
      <c r="F198" s="34"/>
      <c r="G198" s="34"/>
      <c r="H198" s="34"/>
      <c r="I198" s="34"/>
    </row>
    <row r="199" spans="1:9" x14ac:dyDescent="0.2">
      <c r="A199" s="34"/>
      <c r="B199" s="34"/>
      <c r="C199" s="34"/>
      <c r="D199" s="34"/>
      <c r="E199" s="34"/>
      <c r="F199" s="34"/>
      <c r="G199" s="34"/>
      <c r="H199" s="34"/>
      <c r="I199" s="34"/>
    </row>
    <row r="200" spans="1:9" x14ac:dyDescent="0.2">
      <c r="A200" s="34"/>
      <c r="B200" s="34"/>
      <c r="C200" s="34"/>
      <c r="D200" s="34"/>
      <c r="E200" s="34"/>
      <c r="F200" s="34"/>
      <c r="G200" s="34"/>
      <c r="H200" s="34"/>
      <c r="I200" s="34"/>
    </row>
    <row r="201" spans="1:9" x14ac:dyDescent="0.2">
      <c r="A201" s="34"/>
      <c r="B201" s="34"/>
      <c r="C201" s="34"/>
      <c r="D201" s="34"/>
      <c r="E201" s="34"/>
      <c r="F201" s="34"/>
      <c r="G201" s="34"/>
      <c r="H201" s="34"/>
      <c r="I201" s="34"/>
    </row>
    <row r="202" spans="1:9" x14ac:dyDescent="0.2">
      <c r="A202" s="34"/>
      <c r="B202" s="34"/>
      <c r="C202" s="34"/>
      <c r="D202" s="34"/>
      <c r="E202" s="34"/>
      <c r="F202" s="34"/>
      <c r="G202" s="34"/>
      <c r="H202" s="34"/>
      <c r="I202" s="34"/>
    </row>
    <row r="203" spans="1:9" x14ac:dyDescent="0.2">
      <c r="A203" s="34"/>
      <c r="B203" s="34"/>
      <c r="C203" s="34"/>
      <c r="D203" s="34"/>
      <c r="E203" s="34"/>
      <c r="F203" s="34"/>
      <c r="G203" s="34"/>
      <c r="H203" s="34"/>
      <c r="I203" s="34"/>
    </row>
    <row r="204" spans="1:9" x14ac:dyDescent="0.2">
      <c r="A204" s="34"/>
      <c r="B204" s="34"/>
      <c r="C204" s="34"/>
      <c r="D204" s="34"/>
      <c r="E204" s="34"/>
      <c r="F204" s="34"/>
      <c r="G204" s="34"/>
      <c r="H204" s="34"/>
      <c r="I204" s="34"/>
    </row>
    <row r="205" spans="1:9" x14ac:dyDescent="0.2">
      <c r="A205" s="34"/>
      <c r="B205" s="34"/>
      <c r="C205" s="34"/>
      <c r="D205" s="34"/>
      <c r="E205" s="34"/>
      <c r="F205" s="34"/>
      <c r="G205" s="34"/>
      <c r="H205" s="34"/>
      <c r="I205" s="34"/>
    </row>
    <row r="206" spans="1:9" x14ac:dyDescent="0.2">
      <c r="A206" s="34"/>
      <c r="B206" s="34"/>
      <c r="C206" s="34"/>
      <c r="D206" s="34"/>
      <c r="E206" s="34"/>
      <c r="F206" s="34"/>
      <c r="G206" s="34"/>
      <c r="H206" s="34"/>
      <c r="I206" s="34"/>
    </row>
    <row r="207" spans="1:9" x14ac:dyDescent="0.2">
      <c r="A207" s="34"/>
      <c r="B207" s="34"/>
      <c r="C207" s="34"/>
      <c r="D207" s="34"/>
      <c r="E207" s="34"/>
      <c r="F207" s="34"/>
      <c r="G207" s="34"/>
      <c r="H207" s="34"/>
      <c r="I207" s="34"/>
    </row>
    <row r="208" spans="1:9" x14ac:dyDescent="0.2">
      <c r="A208" s="34"/>
      <c r="B208" s="34"/>
      <c r="C208" s="34"/>
      <c r="D208" s="34"/>
      <c r="E208" s="34"/>
      <c r="F208" s="34"/>
      <c r="G208" s="34"/>
      <c r="H208" s="34"/>
      <c r="I208" s="34"/>
    </row>
    <row r="209" spans="1:9" x14ac:dyDescent="0.2">
      <c r="A209" s="34"/>
      <c r="B209" s="34"/>
      <c r="C209" s="34"/>
      <c r="D209" s="34"/>
      <c r="E209" s="34"/>
      <c r="F209" s="34"/>
      <c r="G209" s="34"/>
      <c r="H209" s="34"/>
      <c r="I209" s="34"/>
    </row>
    <row r="210" spans="1:9" x14ac:dyDescent="0.2">
      <c r="A210" s="34"/>
      <c r="B210" s="34"/>
      <c r="C210" s="34"/>
      <c r="D210" s="34"/>
      <c r="E210" s="34"/>
      <c r="F210" s="34"/>
      <c r="G210" s="34"/>
      <c r="H210" s="34"/>
      <c r="I210" s="34"/>
    </row>
    <row r="211" spans="1:9" x14ac:dyDescent="0.2">
      <c r="A211" s="34"/>
      <c r="B211" s="34"/>
      <c r="C211" s="34"/>
      <c r="D211" s="34"/>
      <c r="E211" s="34"/>
      <c r="F211" s="34"/>
      <c r="G211" s="34"/>
      <c r="H211" s="34"/>
      <c r="I211" s="34"/>
    </row>
    <row r="212" spans="1:9" x14ac:dyDescent="0.2">
      <c r="A212" s="34"/>
      <c r="B212" s="34"/>
      <c r="C212" s="34"/>
      <c r="D212" s="34"/>
      <c r="E212" s="34"/>
      <c r="F212" s="34"/>
      <c r="G212" s="34"/>
      <c r="H212" s="34"/>
      <c r="I212" s="34"/>
    </row>
    <row r="213" spans="1:9" x14ac:dyDescent="0.2">
      <c r="A213" s="34"/>
      <c r="B213" s="34"/>
      <c r="C213" s="34"/>
      <c r="D213" s="34"/>
      <c r="E213" s="34"/>
      <c r="F213" s="34"/>
      <c r="G213" s="34"/>
      <c r="H213" s="34"/>
      <c r="I213" s="34"/>
    </row>
    <row r="214" spans="1:9" x14ac:dyDescent="0.2">
      <c r="A214" s="34"/>
      <c r="B214" s="34"/>
      <c r="C214" s="34"/>
      <c r="D214" s="34"/>
      <c r="E214" s="34"/>
      <c r="F214" s="34"/>
      <c r="G214" s="34"/>
      <c r="H214" s="34"/>
      <c r="I214" s="34"/>
    </row>
    <row r="215" spans="1:9" x14ac:dyDescent="0.2">
      <c r="A215" s="34"/>
      <c r="B215" s="34"/>
      <c r="C215" s="34"/>
      <c r="D215" s="34"/>
      <c r="E215" s="34"/>
      <c r="F215" s="34"/>
      <c r="G215" s="34"/>
      <c r="H215" s="34"/>
      <c r="I215" s="34"/>
    </row>
    <row r="216" spans="1:9" x14ac:dyDescent="0.2">
      <c r="A216" s="34"/>
      <c r="B216" s="34"/>
      <c r="C216" s="34"/>
      <c r="D216" s="34"/>
      <c r="E216" s="34"/>
      <c r="F216" s="34"/>
      <c r="G216" s="34"/>
      <c r="H216" s="34"/>
      <c r="I216" s="34"/>
    </row>
    <row r="217" spans="1:9" x14ac:dyDescent="0.2">
      <c r="A217" s="34"/>
      <c r="B217" s="34"/>
      <c r="C217" s="34"/>
      <c r="D217" s="34"/>
      <c r="E217" s="34"/>
      <c r="F217" s="34"/>
      <c r="G217" s="34"/>
      <c r="H217" s="34"/>
      <c r="I217" s="34"/>
    </row>
    <row r="218" spans="1:9" x14ac:dyDescent="0.2">
      <c r="A218" s="34"/>
      <c r="B218" s="34"/>
      <c r="C218" s="34"/>
      <c r="D218" s="34"/>
      <c r="E218" s="34"/>
      <c r="F218" s="34"/>
      <c r="G218" s="34"/>
      <c r="H218" s="34"/>
      <c r="I218" s="34"/>
    </row>
    <row r="219" spans="1:9" x14ac:dyDescent="0.2">
      <c r="A219" s="34"/>
      <c r="B219" s="34"/>
      <c r="C219" s="34"/>
      <c r="D219" s="34"/>
      <c r="E219" s="34"/>
      <c r="F219" s="34"/>
      <c r="G219" s="34"/>
      <c r="H219" s="34"/>
      <c r="I219" s="34"/>
    </row>
    <row r="220" spans="1:9" x14ac:dyDescent="0.2">
      <c r="A220" s="34"/>
      <c r="B220" s="34"/>
      <c r="C220" s="34"/>
      <c r="D220" s="34"/>
      <c r="E220" s="34"/>
      <c r="F220" s="34"/>
      <c r="G220" s="34"/>
      <c r="H220" s="34"/>
      <c r="I220" s="34"/>
    </row>
    <row r="221" spans="1:9" x14ac:dyDescent="0.2">
      <c r="A221" s="34"/>
      <c r="B221" s="34"/>
      <c r="C221" s="34"/>
      <c r="D221" s="34"/>
      <c r="E221" s="34"/>
      <c r="F221" s="34"/>
      <c r="G221" s="34"/>
      <c r="H221" s="34"/>
      <c r="I221" s="34"/>
    </row>
    <row r="222" spans="1:9" x14ac:dyDescent="0.2">
      <c r="A222" s="34"/>
      <c r="B222" s="34"/>
      <c r="C222" s="34"/>
      <c r="D222" s="34"/>
      <c r="E222" s="34"/>
      <c r="F222" s="34"/>
      <c r="G222" s="34"/>
      <c r="H222" s="34"/>
      <c r="I222" s="34"/>
    </row>
    <row r="223" spans="1:9" x14ac:dyDescent="0.2">
      <c r="A223" s="34"/>
      <c r="B223" s="34"/>
      <c r="C223" s="34"/>
      <c r="D223" s="34"/>
      <c r="E223" s="34"/>
      <c r="F223" s="34"/>
      <c r="G223" s="34"/>
      <c r="H223" s="34"/>
      <c r="I223" s="34"/>
    </row>
    <row r="224" spans="1:9" x14ac:dyDescent="0.2">
      <c r="A224" s="34"/>
      <c r="B224" s="34"/>
      <c r="C224" s="34"/>
      <c r="D224" s="34"/>
      <c r="E224" s="34"/>
      <c r="F224" s="34"/>
      <c r="G224" s="34"/>
      <c r="H224" s="34"/>
      <c r="I224" s="34"/>
    </row>
    <row r="225" spans="1:9" x14ac:dyDescent="0.2">
      <c r="A225" s="34"/>
      <c r="B225" s="34"/>
      <c r="C225" s="34"/>
      <c r="D225" s="34"/>
      <c r="E225" s="34"/>
      <c r="F225" s="34"/>
      <c r="G225" s="34"/>
      <c r="H225" s="34"/>
      <c r="I225" s="34"/>
    </row>
    <row r="226" spans="1:9" x14ac:dyDescent="0.2">
      <c r="A226" s="34"/>
      <c r="B226" s="34"/>
      <c r="C226" s="34"/>
      <c r="D226" s="34"/>
      <c r="E226" s="34"/>
      <c r="F226" s="34"/>
      <c r="G226" s="34"/>
      <c r="H226" s="34"/>
      <c r="I226" s="34"/>
    </row>
    <row r="227" spans="1:9" x14ac:dyDescent="0.2">
      <c r="A227" s="34"/>
      <c r="B227" s="34"/>
      <c r="C227" s="34"/>
      <c r="D227" s="34"/>
      <c r="E227" s="34"/>
      <c r="F227" s="34"/>
      <c r="G227" s="34"/>
      <c r="H227" s="34"/>
      <c r="I227" s="34"/>
    </row>
    <row r="228" spans="1:9" x14ac:dyDescent="0.2">
      <c r="A228" s="34"/>
      <c r="B228" s="34"/>
      <c r="C228" s="34"/>
      <c r="D228" s="34"/>
      <c r="E228" s="34"/>
      <c r="F228" s="34"/>
      <c r="G228" s="34"/>
      <c r="H228" s="34"/>
      <c r="I228" s="34"/>
    </row>
    <row r="229" spans="1:9" x14ac:dyDescent="0.2">
      <c r="A229" s="34"/>
      <c r="B229" s="34"/>
      <c r="C229" s="34"/>
      <c r="D229" s="34"/>
      <c r="E229" s="34"/>
      <c r="F229" s="34"/>
      <c r="G229" s="34"/>
      <c r="H229" s="34"/>
      <c r="I229" s="34"/>
    </row>
    <row r="230" spans="1:9" x14ac:dyDescent="0.2">
      <c r="A230" s="34"/>
      <c r="B230" s="34"/>
      <c r="C230" s="34"/>
      <c r="D230" s="34"/>
      <c r="E230" s="34"/>
      <c r="F230" s="34"/>
      <c r="G230" s="34"/>
      <c r="H230" s="34"/>
      <c r="I230" s="34"/>
    </row>
    <row r="231" spans="1:9" x14ac:dyDescent="0.2">
      <c r="A231" s="34"/>
      <c r="B231" s="34"/>
      <c r="C231" s="34"/>
      <c r="D231" s="34"/>
      <c r="E231" s="34"/>
      <c r="F231" s="34"/>
      <c r="G231" s="34"/>
      <c r="H231" s="34"/>
      <c r="I231" s="34"/>
    </row>
    <row r="232" spans="1:9" x14ac:dyDescent="0.2">
      <c r="A232" s="34"/>
      <c r="B232" s="34"/>
      <c r="C232" s="34"/>
      <c r="D232" s="34"/>
      <c r="E232" s="34"/>
      <c r="F232" s="34"/>
      <c r="G232" s="34"/>
      <c r="H232" s="34"/>
      <c r="I232" s="34"/>
    </row>
    <row r="233" spans="1:9" x14ac:dyDescent="0.2">
      <c r="A233" s="34"/>
      <c r="B233" s="34"/>
      <c r="C233" s="34"/>
      <c r="D233" s="34"/>
      <c r="E233" s="34"/>
      <c r="F233" s="34"/>
      <c r="G233" s="34"/>
      <c r="H233" s="34"/>
      <c r="I233" s="34"/>
    </row>
    <row r="234" spans="1:9" x14ac:dyDescent="0.2">
      <c r="A234" s="34"/>
      <c r="B234" s="34"/>
      <c r="C234" s="34"/>
      <c r="D234" s="34"/>
      <c r="E234" s="34"/>
      <c r="F234" s="34"/>
      <c r="G234" s="34"/>
      <c r="H234" s="34"/>
      <c r="I234" s="34"/>
    </row>
    <row r="235" spans="1:9" x14ac:dyDescent="0.2">
      <c r="A235" s="34"/>
      <c r="B235" s="34"/>
      <c r="C235" s="34"/>
      <c r="D235" s="34"/>
      <c r="E235" s="34"/>
      <c r="F235" s="34"/>
      <c r="G235" s="34"/>
      <c r="H235" s="34"/>
      <c r="I235" s="34"/>
    </row>
    <row r="236" spans="1:9" x14ac:dyDescent="0.2">
      <c r="A236" s="34"/>
      <c r="B236" s="34"/>
      <c r="C236" s="34"/>
      <c r="D236" s="34"/>
      <c r="E236" s="34"/>
      <c r="F236" s="34"/>
      <c r="G236" s="34"/>
      <c r="H236" s="34"/>
      <c r="I236" s="34"/>
    </row>
    <row r="237" spans="1:9" x14ac:dyDescent="0.2">
      <c r="A237" s="34"/>
      <c r="B237" s="34"/>
      <c r="C237" s="34"/>
      <c r="D237" s="34"/>
      <c r="E237" s="34"/>
      <c r="F237" s="34"/>
      <c r="G237" s="34"/>
      <c r="H237" s="34"/>
      <c r="I237" s="34"/>
    </row>
    <row r="238" spans="1:9" x14ac:dyDescent="0.2">
      <c r="A238" s="34"/>
      <c r="B238" s="34"/>
      <c r="C238" s="34"/>
      <c r="D238" s="34"/>
      <c r="E238" s="34"/>
      <c r="F238" s="34"/>
      <c r="G238" s="34"/>
      <c r="H238" s="34"/>
      <c r="I238" s="34"/>
    </row>
    <row r="239" spans="1:9" x14ac:dyDescent="0.2">
      <c r="A239" s="34"/>
      <c r="B239" s="34"/>
      <c r="C239" s="34"/>
      <c r="D239" s="34"/>
      <c r="E239" s="34"/>
      <c r="F239" s="34"/>
      <c r="G239" s="34"/>
      <c r="H239" s="34"/>
      <c r="I239" s="34"/>
    </row>
    <row r="240" spans="1:9" x14ac:dyDescent="0.2">
      <c r="A240" s="34"/>
      <c r="B240" s="34"/>
      <c r="C240" s="34"/>
      <c r="D240" s="34"/>
      <c r="E240" s="34"/>
      <c r="F240" s="34"/>
      <c r="G240" s="34"/>
      <c r="H240" s="34"/>
      <c r="I240" s="34"/>
    </row>
    <row r="241" spans="1:9" x14ac:dyDescent="0.2">
      <c r="A241" s="34"/>
      <c r="B241" s="34"/>
      <c r="C241" s="34"/>
      <c r="D241" s="34"/>
      <c r="E241" s="34"/>
      <c r="F241" s="34"/>
      <c r="G241" s="34"/>
      <c r="H241" s="34"/>
      <c r="I241" s="34"/>
    </row>
    <row r="242" spans="1:9" x14ac:dyDescent="0.2">
      <c r="A242" s="34"/>
      <c r="B242" s="34"/>
      <c r="C242" s="34"/>
      <c r="D242" s="34"/>
      <c r="E242" s="34"/>
      <c r="F242" s="34"/>
      <c r="G242" s="34"/>
      <c r="H242" s="34"/>
      <c r="I242" s="34"/>
    </row>
    <row r="243" spans="1:9" x14ac:dyDescent="0.2">
      <c r="A243" s="34"/>
      <c r="B243" s="34"/>
      <c r="C243" s="34"/>
      <c r="D243" s="34"/>
      <c r="E243" s="34"/>
      <c r="F243" s="34"/>
      <c r="G243" s="34"/>
      <c r="H243" s="34"/>
      <c r="I243" s="34"/>
    </row>
    <row r="244" spans="1:9" x14ac:dyDescent="0.2">
      <c r="A244" s="34"/>
      <c r="B244" s="34"/>
      <c r="C244" s="34"/>
      <c r="D244" s="34"/>
      <c r="E244" s="34"/>
      <c r="F244" s="34"/>
      <c r="G244" s="34"/>
      <c r="H244" s="34"/>
      <c r="I244" s="34"/>
    </row>
    <row r="245" spans="1:9" x14ac:dyDescent="0.2">
      <c r="A245" s="34"/>
      <c r="B245" s="34"/>
      <c r="C245" s="34"/>
      <c r="D245" s="34"/>
      <c r="E245" s="34"/>
      <c r="F245" s="34"/>
      <c r="G245" s="34"/>
      <c r="H245" s="34"/>
      <c r="I245" s="34"/>
    </row>
    <row r="246" spans="1:9" x14ac:dyDescent="0.2">
      <c r="A246" s="34"/>
      <c r="B246" s="34"/>
      <c r="C246" s="34"/>
      <c r="D246" s="34"/>
      <c r="E246" s="34"/>
      <c r="F246" s="34"/>
      <c r="G246" s="34"/>
      <c r="H246" s="34"/>
      <c r="I246" s="34"/>
    </row>
    <row r="247" spans="1:9" x14ac:dyDescent="0.2">
      <c r="A247" s="34"/>
      <c r="B247" s="34"/>
      <c r="C247" s="34"/>
      <c r="D247" s="34"/>
      <c r="E247" s="34"/>
      <c r="F247" s="34"/>
      <c r="G247" s="34"/>
      <c r="H247" s="34"/>
      <c r="I247" s="34"/>
    </row>
    <row r="248" spans="1:9" x14ac:dyDescent="0.2">
      <c r="A248" s="34"/>
      <c r="B248" s="34"/>
      <c r="C248" s="34"/>
      <c r="D248" s="34"/>
      <c r="E248" s="34"/>
      <c r="F248" s="34"/>
      <c r="G248" s="34"/>
      <c r="H248" s="34"/>
      <c r="I248" s="34"/>
    </row>
    <row r="249" spans="1:9" x14ac:dyDescent="0.2">
      <c r="A249" s="34"/>
      <c r="B249" s="34"/>
      <c r="C249" s="34"/>
      <c r="D249" s="34"/>
      <c r="E249" s="34"/>
      <c r="F249" s="34"/>
      <c r="G249" s="34"/>
      <c r="H249" s="34"/>
      <c r="I249" s="34"/>
    </row>
    <row r="250" spans="1:9" x14ac:dyDescent="0.2">
      <c r="A250" s="34"/>
      <c r="B250" s="34"/>
      <c r="C250" s="34"/>
      <c r="D250" s="34"/>
      <c r="E250" s="34"/>
      <c r="F250" s="34"/>
      <c r="G250" s="34"/>
      <c r="H250" s="34"/>
      <c r="I250" s="34"/>
    </row>
    <row r="251" spans="1:9" x14ac:dyDescent="0.2">
      <c r="A251" s="34"/>
      <c r="B251" s="34"/>
      <c r="C251" s="34"/>
      <c r="D251" s="34"/>
      <c r="E251" s="34"/>
      <c r="F251" s="34"/>
      <c r="G251" s="34"/>
      <c r="H251" s="34"/>
      <c r="I251" s="34"/>
    </row>
    <row r="252" spans="1:9" x14ac:dyDescent="0.2">
      <c r="A252" s="34"/>
      <c r="B252" s="34"/>
      <c r="C252" s="34"/>
      <c r="D252" s="34"/>
      <c r="E252" s="34"/>
      <c r="F252" s="34"/>
      <c r="G252" s="34"/>
      <c r="H252" s="34"/>
      <c r="I252" s="34"/>
    </row>
    <row r="253" spans="1:9" x14ac:dyDescent="0.2">
      <c r="A253" s="34"/>
      <c r="B253" s="34"/>
      <c r="C253" s="34"/>
      <c r="D253" s="34"/>
      <c r="E253" s="34"/>
      <c r="F253" s="34"/>
      <c r="G253" s="34"/>
      <c r="H253" s="34"/>
      <c r="I253" s="34"/>
    </row>
    <row r="254" spans="1:9" x14ac:dyDescent="0.2">
      <c r="A254" s="34"/>
      <c r="B254" s="34"/>
      <c r="C254" s="34"/>
      <c r="D254" s="34"/>
      <c r="E254" s="34"/>
      <c r="F254" s="34"/>
      <c r="G254" s="34"/>
      <c r="H254" s="34"/>
      <c r="I254" s="34"/>
    </row>
    <row r="255" spans="1:9" x14ac:dyDescent="0.2">
      <c r="A255" s="34"/>
      <c r="B255" s="34"/>
      <c r="C255" s="34"/>
      <c r="D255" s="34"/>
      <c r="E255" s="34"/>
      <c r="F255" s="34"/>
      <c r="G255" s="34"/>
      <c r="H255" s="34"/>
      <c r="I255" s="34"/>
    </row>
    <row r="256" spans="1:9" x14ac:dyDescent="0.2">
      <c r="A256" s="34"/>
      <c r="B256" s="34"/>
      <c r="C256" s="34"/>
      <c r="D256" s="34"/>
      <c r="E256" s="34"/>
      <c r="F256" s="34"/>
      <c r="G256" s="34"/>
      <c r="H256" s="34"/>
      <c r="I256" s="34"/>
    </row>
    <row r="257" spans="1:9" x14ac:dyDescent="0.2">
      <c r="A257" s="34"/>
      <c r="B257" s="34"/>
      <c r="C257" s="34"/>
      <c r="D257" s="34"/>
      <c r="E257" s="34"/>
      <c r="F257" s="34"/>
      <c r="G257" s="34"/>
      <c r="H257" s="34"/>
      <c r="I257" s="34"/>
    </row>
    <row r="258" spans="1:9" x14ac:dyDescent="0.2">
      <c r="A258" s="34"/>
      <c r="B258" s="34"/>
      <c r="C258" s="34"/>
      <c r="D258" s="34"/>
      <c r="E258" s="34"/>
      <c r="F258" s="34"/>
      <c r="G258" s="34"/>
      <c r="H258" s="34"/>
      <c r="I258" s="34"/>
    </row>
    <row r="259" spans="1:9" x14ac:dyDescent="0.2">
      <c r="A259" s="34"/>
      <c r="B259" s="34"/>
      <c r="C259" s="34"/>
      <c r="D259" s="34"/>
      <c r="E259" s="34"/>
      <c r="F259" s="34"/>
      <c r="G259" s="34"/>
      <c r="H259" s="34"/>
      <c r="I259" s="34"/>
    </row>
    <row r="260" spans="1:9" x14ac:dyDescent="0.2">
      <c r="A260" s="34"/>
      <c r="B260" s="34"/>
      <c r="C260" s="34"/>
      <c r="D260" s="34"/>
      <c r="E260" s="34"/>
      <c r="F260" s="34"/>
      <c r="G260" s="34"/>
      <c r="H260" s="34"/>
      <c r="I260" s="34"/>
    </row>
    <row r="261" spans="1:9" x14ac:dyDescent="0.2">
      <c r="A261" s="34"/>
      <c r="B261" s="34"/>
      <c r="C261" s="34"/>
      <c r="D261" s="34"/>
      <c r="E261" s="34"/>
      <c r="F261" s="34"/>
      <c r="G261" s="34"/>
      <c r="H261" s="34"/>
      <c r="I261" s="34"/>
    </row>
    <row r="262" spans="1:9" x14ac:dyDescent="0.2">
      <c r="A262" s="34"/>
      <c r="B262" s="34"/>
      <c r="C262" s="34"/>
      <c r="D262" s="34"/>
      <c r="E262" s="34"/>
      <c r="F262" s="34"/>
      <c r="G262" s="34"/>
      <c r="H262" s="34"/>
      <c r="I262" s="34"/>
    </row>
    <row r="263" spans="1:9" x14ac:dyDescent="0.2">
      <c r="A263" s="34"/>
      <c r="B263" s="34"/>
      <c r="C263" s="34"/>
      <c r="D263" s="34"/>
      <c r="E263" s="34"/>
      <c r="F263" s="34"/>
      <c r="G263" s="34"/>
      <c r="H263" s="34"/>
      <c r="I263" s="34"/>
    </row>
    <row r="264" spans="1:9" x14ac:dyDescent="0.2">
      <c r="A264" s="34"/>
      <c r="B264" s="34"/>
      <c r="C264" s="34"/>
      <c r="D264" s="34"/>
      <c r="E264" s="34"/>
      <c r="F264" s="34"/>
      <c r="G264" s="34"/>
      <c r="H264" s="34"/>
      <c r="I264" s="34"/>
    </row>
    <row r="265" spans="1:9" x14ac:dyDescent="0.2">
      <c r="A265" s="34"/>
      <c r="B265" s="34"/>
      <c r="C265" s="34"/>
      <c r="D265" s="34"/>
      <c r="E265" s="34"/>
      <c r="F265" s="34"/>
      <c r="G265" s="34"/>
      <c r="H265" s="34"/>
      <c r="I265" s="34"/>
    </row>
    <row r="266" spans="1:9" x14ac:dyDescent="0.2">
      <c r="A266" s="34"/>
      <c r="B266" s="34"/>
      <c r="C266" s="34"/>
      <c r="D266" s="34"/>
      <c r="E266" s="34"/>
      <c r="F266" s="34"/>
      <c r="G266" s="34"/>
      <c r="H266" s="34"/>
      <c r="I266" s="34"/>
    </row>
    <row r="267" spans="1:9" x14ac:dyDescent="0.2">
      <c r="A267" s="34"/>
      <c r="B267" s="34"/>
      <c r="C267" s="34"/>
      <c r="D267" s="34"/>
      <c r="E267" s="34"/>
      <c r="F267" s="34"/>
      <c r="G267" s="34"/>
      <c r="H267" s="34"/>
      <c r="I267" s="34"/>
    </row>
    <row r="268" spans="1:9" x14ac:dyDescent="0.2">
      <c r="A268" s="34"/>
      <c r="B268" s="34"/>
      <c r="C268" s="34"/>
      <c r="D268" s="34"/>
      <c r="E268" s="34"/>
      <c r="F268" s="34"/>
      <c r="G268" s="34"/>
      <c r="H268" s="34"/>
      <c r="I268" s="34"/>
    </row>
    <row r="269" spans="1:9" x14ac:dyDescent="0.2">
      <c r="A269" s="34"/>
      <c r="B269" s="34"/>
      <c r="C269" s="34"/>
      <c r="D269" s="34"/>
      <c r="E269" s="34"/>
      <c r="F269" s="34"/>
      <c r="G269" s="34"/>
      <c r="H269" s="34"/>
      <c r="I269" s="34"/>
    </row>
    <row r="270" spans="1:9" x14ac:dyDescent="0.2">
      <c r="A270" s="34"/>
      <c r="B270" s="34"/>
      <c r="C270" s="34"/>
      <c r="D270" s="34"/>
      <c r="E270" s="34"/>
      <c r="F270" s="34"/>
      <c r="G270" s="34"/>
      <c r="H270" s="34"/>
      <c r="I270" s="34"/>
    </row>
    <row r="271" spans="1:9" x14ac:dyDescent="0.2">
      <c r="A271" s="34"/>
      <c r="B271" s="34"/>
      <c r="C271" s="34"/>
      <c r="D271" s="34"/>
      <c r="E271" s="34"/>
      <c r="F271" s="34"/>
      <c r="G271" s="34"/>
      <c r="H271" s="34"/>
      <c r="I271" s="34"/>
    </row>
    <row r="272" spans="1:9" x14ac:dyDescent="0.2">
      <c r="A272" s="34"/>
      <c r="B272" s="34"/>
      <c r="C272" s="34"/>
      <c r="D272" s="34"/>
      <c r="E272" s="34"/>
      <c r="F272" s="34"/>
      <c r="G272" s="34"/>
      <c r="H272" s="34"/>
      <c r="I272" s="34"/>
    </row>
    <row r="273" spans="1:9" x14ac:dyDescent="0.2">
      <c r="A273" s="34"/>
      <c r="B273" s="34"/>
      <c r="C273" s="34"/>
      <c r="D273" s="34"/>
      <c r="E273" s="34"/>
      <c r="F273" s="34"/>
      <c r="G273" s="34"/>
      <c r="H273" s="34"/>
      <c r="I273" s="34"/>
    </row>
    <row r="274" spans="1:9" x14ac:dyDescent="0.2">
      <c r="A274" s="34"/>
      <c r="B274" s="34"/>
      <c r="C274" s="34"/>
      <c r="D274" s="34"/>
      <c r="E274" s="34"/>
      <c r="F274" s="34"/>
      <c r="G274" s="34"/>
      <c r="H274" s="34"/>
      <c r="I274" s="34"/>
    </row>
    <row r="275" spans="1:9" x14ac:dyDescent="0.2">
      <c r="A275" s="34"/>
      <c r="B275" s="34"/>
      <c r="C275" s="34"/>
      <c r="D275" s="34"/>
      <c r="E275" s="34"/>
      <c r="F275" s="34"/>
      <c r="G275" s="34"/>
      <c r="H275" s="34"/>
      <c r="I275" s="34"/>
    </row>
    <row r="276" spans="1:9" x14ac:dyDescent="0.2">
      <c r="A276" s="34"/>
      <c r="B276" s="34"/>
      <c r="C276" s="34"/>
      <c r="D276" s="34"/>
      <c r="E276" s="34"/>
      <c r="F276" s="34"/>
      <c r="G276" s="34"/>
      <c r="H276" s="34"/>
      <c r="I276" s="34"/>
    </row>
    <row r="277" spans="1:9" x14ac:dyDescent="0.2">
      <c r="A277" s="34"/>
      <c r="B277" s="34"/>
      <c r="C277" s="34"/>
      <c r="D277" s="34"/>
      <c r="E277" s="34"/>
      <c r="F277" s="34"/>
      <c r="G277" s="34"/>
      <c r="H277" s="34"/>
      <c r="I277" s="34"/>
    </row>
    <row r="278" spans="1:9" x14ac:dyDescent="0.2">
      <c r="A278" s="34"/>
      <c r="B278" s="34"/>
      <c r="C278" s="34"/>
      <c r="D278" s="34"/>
      <c r="E278" s="34"/>
      <c r="F278" s="34"/>
      <c r="G278" s="34"/>
      <c r="H278" s="34"/>
      <c r="I278" s="34"/>
    </row>
    <row r="279" spans="1:9" x14ac:dyDescent="0.2">
      <c r="A279" s="34"/>
      <c r="B279" s="34"/>
      <c r="C279" s="34"/>
      <c r="D279" s="34"/>
      <c r="E279" s="34"/>
      <c r="F279" s="34"/>
      <c r="G279" s="34"/>
      <c r="H279" s="34"/>
      <c r="I279" s="34"/>
    </row>
    <row r="280" spans="1:9" x14ac:dyDescent="0.2">
      <c r="A280" s="34"/>
      <c r="B280" s="34"/>
      <c r="C280" s="34"/>
      <c r="D280" s="34"/>
      <c r="E280" s="34"/>
      <c r="F280" s="34"/>
      <c r="G280" s="34"/>
      <c r="H280" s="34"/>
      <c r="I280" s="34"/>
    </row>
    <row r="281" spans="1:9" x14ac:dyDescent="0.2">
      <c r="A281" s="34"/>
      <c r="B281" s="34"/>
      <c r="C281" s="34"/>
      <c r="D281" s="34"/>
      <c r="E281" s="34"/>
      <c r="F281" s="34"/>
      <c r="G281" s="34"/>
      <c r="H281" s="34"/>
      <c r="I281" s="34"/>
    </row>
    <row r="282" spans="1:9" x14ac:dyDescent="0.2">
      <c r="A282" s="34"/>
      <c r="B282" s="34"/>
      <c r="C282" s="34"/>
      <c r="D282" s="34"/>
      <c r="E282" s="34"/>
      <c r="F282" s="34"/>
      <c r="G282" s="34"/>
      <c r="H282" s="34"/>
      <c r="I282" s="34"/>
    </row>
    <row r="283" spans="1:9" x14ac:dyDescent="0.2">
      <c r="A283" s="34"/>
      <c r="B283" s="34"/>
      <c r="C283" s="34"/>
      <c r="D283" s="34"/>
      <c r="E283" s="34"/>
      <c r="F283" s="34"/>
      <c r="G283" s="34"/>
      <c r="H283" s="34"/>
      <c r="I283" s="34"/>
    </row>
    <row r="284" spans="1:9" x14ac:dyDescent="0.2">
      <c r="A284" s="34"/>
      <c r="B284" s="34"/>
      <c r="C284" s="34"/>
      <c r="D284" s="34"/>
      <c r="E284" s="34"/>
      <c r="F284" s="34"/>
      <c r="G284" s="34"/>
      <c r="H284" s="34"/>
      <c r="I284" s="34"/>
    </row>
    <row r="285" spans="1:9" x14ac:dyDescent="0.2">
      <c r="A285" s="34"/>
      <c r="B285" s="34"/>
      <c r="C285" s="34"/>
      <c r="D285" s="34"/>
      <c r="E285" s="34"/>
      <c r="F285" s="34"/>
      <c r="G285" s="34"/>
      <c r="H285" s="34"/>
      <c r="I285" s="34"/>
    </row>
    <row r="286" spans="1:9" x14ac:dyDescent="0.2">
      <c r="A286" s="34"/>
      <c r="B286" s="34"/>
      <c r="C286" s="34"/>
      <c r="D286" s="34"/>
      <c r="E286" s="34"/>
      <c r="F286" s="34"/>
      <c r="G286" s="34"/>
      <c r="H286" s="34"/>
      <c r="I286" s="34"/>
    </row>
    <row r="287" spans="1:9" x14ac:dyDescent="0.2">
      <c r="A287" s="34"/>
      <c r="B287" s="34"/>
      <c r="C287" s="34"/>
      <c r="D287" s="34"/>
      <c r="E287" s="34"/>
      <c r="F287" s="34"/>
      <c r="G287" s="34"/>
      <c r="H287" s="34"/>
      <c r="I287" s="34"/>
    </row>
    <row r="288" spans="1:9" x14ac:dyDescent="0.2">
      <c r="A288" s="34"/>
      <c r="B288" s="34"/>
      <c r="C288" s="34"/>
      <c r="D288" s="34"/>
      <c r="E288" s="34"/>
      <c r="F288" s="34"/>
      <c r="G288" s="34"/>
      <c r="H288" s="34"/>
      <c r="I288" s="34"/>
    </row>
    <row r="289" spans="1:9" x14ac:dyDescent="0.2">
      <c r="A289" s="34"/>
      <c r="B289" s="34"/>
      <c r="C289" s="34"/>
      <c r="D289" s="34"/>
      <c r="E289" s="34"/>
      <c r="F289" s="34"/>
      <c r="G289" s="34"/>
      <c r="H289" s="34"/>
      <c r="I289" s="34"/>
    </row>
    <row r="290" spans="1:9" x14ac:dyDescent="0.2">
      <c r="A290" s="34"/>
      <c r="B290" s="34"/>
      <c r="C290" s="34"/>
      <c r="D290" s="34"/>
      <c r="E290" s="34"/>
      <c r="F290" s="34"/>
      <c r="G290" s="34"/>
      <c r="H290" s="34"/>
      <c r="I290" s="34"/>
    </row>
    <row r="291" spans="1:9" x14ac:dyDescent="0.2">
      <c r="A291" s="34"/>
      <c r="B291" s="34"/>
      <c r="C291" s="34"/>
      <c r="D291" s="34"/>
      <c r="E291" s="34"/>
      <c r="F291" s="34"/>
      <c r="G291" s="34"/>
      <c r="H291" s="34"/>
      <c r="I291" s="34"/>
    </row>
    <row r="292" spans="1:9" x14ac:dyDescent="0.2">
      <c r="A292" s="34"/>
      <c r="B292" s="34"/>
      <c r="C292" s="34"/>
      <c r="D292" s="34"/>
      <c r="E292" s="34"/>
      <c r="F292" s="34"/>
      <c r="G292" s="34"/>
      <c r="H292" s="34"/>
      <c r="I292" s="34"/>
    </row>
    <row r="293" spans="1:9" x14ac:dyDescent="0.2">
      <c r="A293" s="34"/>
      <c r="B293" s="34"/>
      <c r="C293" s="34"/>
      <c r="D293" s="34"/>
      <c r="E293" s="34"/>
      <c r="F293" s="34"/>
      <c r="G293" s="34"/>
      <c r="H293" s="34"/>
      <c r="I293" s="34"/>
    </row>
    <row r="294" spans="1:9" x14ac:dyDescent="0.2">
      <c r="A294" s="34"/>
      <c r="B294" s="34"/>
      <c r="C294" s="34"/>
      <c r="D294" s="34"/>
      <c r="E294" s="34"/>
      <c r="F294" s="34"/>
      <c r="G294" s="34"/>
      <c r="H294" s="34"/>
      <c r="I294" s="34"/>
    </row>
    <row r="295" spans="1:9" x14ac:dyDescent="0.2">
      <c r="A295" s="34"/>
      <c r="B295" s="34"/>
      <c r="C295" s="34"/>
      <c r="D295" s="34"/>
      <c r="E295" s="34"/>
      <c r="F295" s="34"/>
      <c r="G295" s="34"/>
      <c r="H295" s="34"/>
      <c r="I295" s="34"/>
    </row>
    <row r="296" spans="1:9" x14ac:dyDescent="0.2">
      <c r="A296" s="34"/>
      <c r="B296" s="34"/>
      <c r="C296" s="34"/>
      <c r="D296" s="34"/>
      <c r="E296" s="34"/>
      <c r="F296" s="34"/>
      <c r="G296" s="34"/>
      <c r="H296" s="34"/>
      <c r="I296" s="34"/>
    </row>
    <row r="297" spans="1:9" x14ac:dyDescent="0.2">
      <c r="A297" s="34"/>
      <c r="B297" s="34"/>
      <c r="C297" s="34"/>
      <c r="D297" s="34"/>
      <c r="E297" s="34"/>
      <c r="F297" s="34"/>
      <c r="G297" s="34"/>
      <c r="H297" s="34"/>
      <c r="I297" s="34"/>
    </row>
    <row r="298" spans="1:9" x14ac:dyDescent="0.2">
      <c r="A298" s="34"/>
      <c r="B298" s="34"/>
      <c r="C298" s="34"/>
      <c r="D298" s="34"/>
      <c r="E298" s="34"/>
      <c r="F298" s="34"/>
      <c r="G298" s="34"/>
      <c r="H298" s="34"/>
      <c r="I298" s="34"/>
    </row>
    <row r="299" spans="1:9" x14ac:dyDescent="0.2">
      <c r="A299" s="34"/>
      <c r="B299" s="34"/>
      <c r="C299" s="34"/>
      <c r="D299" s="34"/>
      <c r="E299" s="34"/>
      <c r="F299" s="34"/>
      <c r="G299" s="34"/>
      <c r="H299" s="34"/>
      <c r="I299" s="34"/>
    </row>
    <row r="300" spans="1:9" x14ac:dyDescent="0.2">
      <c r="A300" s="34"/>
      <c r="B300" s="34"/>
      <c r="C300" s="34"/>
      <c r="D300" s="34"/>
      <c r="E300" s="34"/>
      <c r="F300" s="34"/>
      <c r="G300" s="34"/>
      <c r="H300" s="34"/>
      <c r="I300" s="34"/>
    </row>
    <row r="301" spans="1:9" x14ac:dyDescent="0.2">
      <c r="A301" s="34"/>
      <c r="B301" s="34"/>
      <c r="C301" s="34"/>
      <c r="D301" s="34"/>
      <c r="E301" s="34"/>
      <c r="F301" s="34"/>
      <c r="G301" s="34"/>
      <c r="H301" s="34"/>
      <c r="I301" s="34"/>
    </row>
    <row r="302" spans="1:9" x14ac:dyDescent="0.2">
      <c r="A302" s="34"/>
      <c r="B302" s="34"/>
      <c r="C302" s="34"/>
      <c r="D302" s="34"/>
      <c r="E302" s="34"/>
      <c r="F302" s="34"/>
      <c r="G302" s="34"/>
      <c r="H302" s="34"/>
      <c r="I302" s="34"/>
    </row>
    <row r="303" spans="1:9" x14ac:dyDescent="0.2">
      <c r="A303" s="34"/>
      <c r="B303" s="34"/>
      <c r="C303" s="34"/>
      <c r="D303" s="34"/>
      <c r="E303" s="34"/>
      <c r="F303" s="34"/>
      <c r="G303" s="34"/>
      <c r="H303" s="34"/>
      <c r="I303" s="34"/>
    </row>
    <row r="304" spans="1:9" x14ac:dyDescent="0.2">
      <c r="A304" s="34"/>
      <c r="B304" s="34"/>
      <c r="C304" s="34"/>
      <c r="D304" s="34"/>
      <c r="E304" s="34"/>
      <c r="F304" s="34"/>
      <c r="G304" s="34"/>
      <c r="H304" s="34"/>
      <c r="I304" s="34"/>
    </row>
    <row r="305" spans="1:9" x14ac:dyDescent="0.2">
      <c r="A305" s="34"/>
      <c r="B305" s="34"/>
      <c r="C305" s="34"/>
      <c r="D305" s="34"/>
      <c r="E305" s="34"/>
      <c r="F305" s="34"/>
      <c r="G305" s="34"/>
      <c r="H305" s="34"/>
      <c r="I305" s="34"/>
    </row>
    <row r="306" spans="1:9" x14ac:dyDescent="0.2">
      <c r="A306" s="34"/>
      <c r="B306" s="34"/>
      <c r="C306" s="34"/>
      <c r="D306" s="34"/>
      <c r="E306" s="34"/>
      <c r="F306" s="34"/>
      <c r="G306" s="34"/>
      <c r="H306" s="34"/>
      <c r="I306" s="34"/>
    </row>
    <row r="307" spans="1:9" x14ac:dyDescent="0.2">
      <c r="A307" s="34"/>
      <c r="B307" s="34"/>
      <c r="C307" s="34"/>
      <c r="D307" s="34"/>
      <c r="E307" s="34"/>
      <c r="F307" s="34"/>
      <c r="G307" s="34"/>
      <c r="H307" s="34"/>
      <c r="I307" s="34"/>
    </row>
    <row r="308" spans="1:9" x14ac:dyDescent="0.2">
      <c r="A308" s="34"/>
      <c r="B308" s="34"/>
      <c r="C308" s="34"/>
      <c r="D308" s="34"/>
      <c r="E308" s="34"/>
      <c r="F308" s="34"/>
      <c r="G308" s="34"/>
      <c r="H308" s="34"/>
      <c r="I308" s="34"/>
    </row>
    <row r="309" spans="1:9" x14ac:dyDescent="0.2">
      <c r="A309" s="34"/>
      <c r="B309" s="34"/>
      <c r="C309" s="34"/>
      <c r="D309" s="34"/>
      <c r="E309" s="34"/>
      <c r="F309" s="34"/>
      <c r="G309" s="34"/>
      <c r="H309" s="34"/>
      <c r="I309" s="34"/>
    </row>
    <row r="310" spans="1:9" x14ac:dyDescent="0.2">
      <c r="A310" s="34"/>
      <c r="B310" s="34"/>
      <c r="C310" s="34"/>
      <c r="D310" s="34"/>
      <c r="E310" s="34"/>
      <c r="F310" s="34"/>
      <c r="G310" s="34"/>
      <c r="H310" s="34"/>
      <c r="I310" s="34"/>
    </row>
    <row r="311" spans="1:9" x14ac:dyDescent="0.2">
      <c r="A311" s="34"/>
      <c r="B311" s="34"/>
      <c r="C311" s="34"/>
      <c r="D311" s="34"/>
      <c r="E311" s="34"/>
      <c r="F311" s="34"/>
      <c r="G311" s="34"/>
      <c r="H311" s="34"/>
      <c r="I311" s="34"/>
    </row>
    <row r="312" spans="1:9" x14ac:dyDescent="0.2">
      <c r="A312" s="34"/>
      <c r="B312" s="34"/>
      <c r="C312" s="34"/>
      <c r="D312" s="34"/>
      <c r="E312" s="34"/>
      <c r="F312" s="34"/>
      <c r="G312" s="34"/>
      <c r="H312" s="34"/>
      <c r="I312" s="34"/>
    </row>
    <row r="313" spans="1:9" x14ac:dyDescent="0.2">
      <c r="A313" s="34"/>
      <c r="B313" s="34"/>
      <c r="C313" s="34"/>
      <c r="D313" s="34"/>
      <c r="E313" s="34"/>
      <c r="F313" s="34"/>
      <c r="G313" s="34"/>
      <c r="H313" s="34"/>
      <c r="I313" s="34"/>
    </row>
    <row r="314" spans="1:9" x14ac:dyDescent="0.2">
      <c r="A314" s="34"/>
      <c r="B314" s="34"/>
      <c r="C314" s="34"/>
      <c r="D314" s="34"/>
      <c r="E314" s="34"/>
      <c r="F314" s="34"/>
      <c r="G314" s="34"/>
      <c r="H314" s="34"/>
      <c r="I314" s="34"/>
    </row>
    <row r="315" spans="1:9" x14ac:dyDescent="0.2">
      <c r="A315" s="34"/>
      <c r="B315" s="34"/>
      <c r="C315" s="34"/>
      <c r="D315" s="34"/>
      <c r="E315" s="34"/>
      <c r="F315" s="34"/>
      <c r="G315" s="34"/>
      <c r="H315" s="34"/>
      <c r="I315" s="34"/>
    </row>
    <row r="316" spans="1:9" x14ac:dyDescent="0.2">
      <c r="A316" s="34"/>
      <c r="B316" s="34"/>
      <c r="C316" s="34"/>
      <c r="D316" s="34"/>
      <c r="E316" s="34"/>
      <c r="F316" s="34"/>
      <c r="G316" s="34"/>
      <c r="H316" s="34"/>
      <c r="I316" s="34"/>
    </row>
    <row r="317" spans="1:9" x14ac:dyDescent="0.2">
      <c r="A317" s="34"/>
      <c r="B317" s="34"/>
      <c r="C317" s="34"/>
      <c r="D317" s="34"/>
      <c r="E317" s="34"/>
      <c r="F317" s="34"/>
      <c r="G317" s="34"/>
      <c r="H317" s="34"/>
      <c r="I317" s="34"/>
    </row>
    <row r="318" spans="1:9" x14ac:dyDescent="0.2">
      <c r="A318" s="34"/>
      <c r="B318" s="34"/>
      <c r="C318" s="34"/>
      <c r="D318" s="34"/>
      <c r="E318" s="34"/>
      <c r="F318" s="34"/>
      <c r="G318" s="34"/>
      <c r="H318" s="34"/>
      <c r="I318" s="34"/>
    </row>
    <row r="319" spans="1:9" x14ac:dyDescent="0.2">
      <c r="A319" s="34"/>
      <c r="B319" s="34"/>
      <c r="C319" s="34"/>
      <c r="D319" s="34"/>
      <c r="E319" s="34"/>
      <c r="F319" s="34"/>
      <c r="G319" s="34"/>
      <c r="H319" s="34"/>
      <c r="I319" s="34"/>
    </row>
    <row r="320" spans="1:9" x14ac:dyDescent="0.2">
      <c r="A320" s="34"/>
      <c r="B320" s="34"/>
      <c r="C320" s="34"/>
      <c r="D320" s="34"/>
      <c r="E320" s="34"/>
      <c r="F320" s="34"/>
      <c r="G320" s="34"/>
      <c r="H320" s="34"/>
      <c r="I320" s="34"/>
    </row>
    <row r="321" spans="1:9" x14ac:dyDescent="0.2">
      <c r="A321" s="34"/>
      <c r="B321" s="34"/>
      <c r="C321" s="34"/>
      <c r="D321" s="34"/>
      <c r="E321" s="34"/>
      <c r="F321" s="34"/>
      <c r="G321" s="34"/>
      <c r="H321" s="34"/>
      <c r="I321" s="34"/>
    </row>
    <row r="322" spans="1:9" x14ac:dyDescent="0.2">
      <c r="A322" s="34"/>
      <c r="B322" s="34"/>
      <c r="C322" s="34"/>
      <c r="D322" s="34"/>
      <c r="E322" s="34"/>
      <c r="F322" s="34"/>
      <c r="G322" s="34"/>
      <c r="H322" s="34"/>
      <c r="I322" s="34"/>
    </row>
    <row r="323" spans="1:9" x14ac:dyDescent="0.2">
      <c r="A323" s="34"/>
      <c r="B323" s="34"/>
      <c r="C323" s="34"/>
      <c r="D323" s="34"/>
      <c r="E323" s="34"/>
      <c r="F323" s="34"/>
      <c r="G323" s="34"/>
      <c r="H323" s="34"/>
      <c r="I323" s="34"/>
    </row>
    <row r="324" spans="1:9" x14ac:dyDescent="0.2">
      <c r="A324" s="34"/>
      <c r="B324" s="34"/>
      <c r="C324" s="34"/>
      <c r="D324" s="34"/>
      <c r="E324" s="34"/>
      <c r="F324" s="34"/>
      <c r="G324" s="34"/>
      <c r="H324" s="34"/>
      <c r="I324" s="34"/>
    </row>
    <row r="325" spans="1:9" x14ac:dyDescent="0.2">
      <c r="A325" s="34"/>
      <c r="B325" s="34"/>
      <c r="C325" s="34"/>
      <c r="D325" s="34"/>
      <c r="E325" s="34"/>
      <c r="F325" s="34"/>
      <c r="G325" s="34"/>
      <c r="H325" s="34"/>
      <c r="I325" s="34"/>
    </row>
    <row r="326" spans="1:9" x14ac:dyDescent="0.2">
      <c r="A326" s="34"/>
      <c r="B326" s="34"/>
      <c r="C326" s="34"/>
      <c r="D326" s="34"/>
      <c r="E326" s="34"/>
      <c r="F326" s="34"/>
      <c r="G326" s="34"/>
      <c r="H326" s="34"/>
      <c r="I326" s="34"/>
    </row>
    <row r="327" spans="1:9" x14ac:dyDescent="0.2">
      <c r="A327" s="34"/>
      <c r="B327" s="34"/>
      <c r="C327" s="34"/>
      <c r="D327" s="34"/>
      <c r="E327" s="34"/>
      <c r="F327" s="34"/>
      <c r="G327" s="34"/>
      <c r="H327" s="34"/>
      <c r="I327" s="34"/>
    </row>
    <row r="328" spans="1:9" x14ac:dyDescent="0.2">
      <c r="A328" s="34"/>
      <c r="B328" s="34"/>
      <c r="C328" s="34"/>
      <c r="D328" s="34"/>
      <c r="E328" s="34"/>
      <c r="F328" s="34"/>
      <c r="G328" s="34"/>
      <c r="H328" s="34"/>
      <c r="I328" s="34"/>
    </row>
    <row r="329" spans="1:9" x14ac:dyDescent="0.2">
      <c r="A329" s="34"/>
      <c r="B329" s="34"/>
      <c r="C329" s="34"/>
      <c r="D329" s="34"/>
      <c r="E329" s="34"/>
      <c r="F329" s="34"/>
      <c r="G329" s="34"/>
      <c r="H329" s="34"/>
      <c r="I329" s="34"/>
    </row>
    <row r="330" spans="1:9" x14ac:dyDescent="0.2">
      <c r="A330" s="34"/>
      <c r="B330" s="34"/>
      <c r="C330" s="34"/>
      <c r="D330" s="34"/>
      <c r="E330" s="34"/>
      <c r="F330" s="34"/>
      <c r="G330" s="34"/>
      <c r="H330" s="34"/>
      <c r="I330" s="34"/>
    </row>
    <row r="331" spans="1:9" x14ac:dyDescent="0.2">
      <c r="A331" s="34"/>
      <c r="B331" s="34"/>
      <c r="C331" s="34"/>
      <c r="D331" s="34"/>
      <c r="E331" s="34"/>
      <c r="F331" s="34"/>
      <c r="G331" s="34"/>
      <c r="H331" s="34"/>
      <c r="I331" s="34"/>
    </row>
    <row r="332" spans="1:9" x14ac:dyDescent="0.2">
      <c r="A332" s="34"/>
      <c r="B332" s="34"/>
      <c r="C332" s="34"/>
      <c r="D332" s="34"/>
      <c r="E332" s="34"/>
      <c r="F332" s="34"/>
      <c r="G332" s="34"/>
      <c r="H332" s="34"/>
      <c r="I332" s="34"/>
    </row>
    <row r="333" spans="1:9" x14ac:dyDescent="0.2">
      <c r="A333" s="34"/>
      <c r="B333" s="34"/>
      <c r="C333" s="34"/>
      <c r="D333" s="34"/>
      <c r="E333" s="34"/>
      <c r="F333" s="34"/>
      <c r="G333" s="34"/>
      <c r="H333" s="34"/>
      <c r="I333" s="34"/>
    </row>
    <row r="334" spans="1:9" x14ac:dyDescent="0.2">
      <c r="A334" s="34"/>
      <c r="B334" s="34"/>
      <c r="C334" s="34"/>
      <c r="D334" s="34"/>
      <c r="E334" s="34"/>
      <c r="F334" s="34"/>
      <c r="G334" s="34"/>
      <c r="H334" s="34"/>
      <c r="I334" s="34"/>
    </row>
    <row r="335" spans="1:9" x14ac:dyDescent="0.2">
      <c r="A335" s="34"/>
      <c r="B335" s="34"/>
      <c r="C335" s="34"/>
      <c r="D335" s="34"/>
      <c r="E335" s="34"/>
      <c r="F335" s="34"/>
      <c r="G335" s="34"/>
      <c r="H335" s="34"/>
      <c r="I335" s="34"/>
    </row>
    <row r="336" spans="1:9" x14ac:dyDescent="0.2">
      <c r="A336" s="34"/>
      <c r="B336" s="34"/>
      <c r="C336" s="34"/>
      <c r="D336" s="34"/>
      <c r="E336" s="34"/>
      <c r="F336" s="34"/>
      <c r="G336" s="34"/>
      <c r="H336" s="34"/>
      <c r="I336" s="34"/>
    </row>
    <row r="337" spans="1:9" x14ac:dyDescent="0.2">
      <c r="A337" s="34"/>
      <c r="B337" s="34"/>
      <c r="C337" s="34"/>
      <c r="D337" s="34"/>
      <c r="E337" s="34"/>
      <c r="F337" s="34"/>
      <c r="G337" s="34"/>
      <c r="H337" s="34"/>
      <c r="I337" s="34"/>
    </row>
    <row r="338" spans="1:9" x14ac:dyDescent="0.2">
      <c r="A338" s="34"/>
      <c r="B338" s="34"/>
      <c r="C338" s="34"/>
      <c r="D338" s="34"/>
      <c r="E338" s="34"/>
      <c r="F338" s="34"/>
      <c r="G338" s="34"/>
      <c r="H338" s="34"/>
      <c r="I338" s="34"/>
    </row>
    <row r="339" spans="1:9" x14ac:dyDescent="0.2">
      <c r="A339" s="34"/>
      <c r="B339" s="34"/>
      <c r="C339" s="34"/>
      <c r="D339" s="34"/>
      <c r="E339" s="34"/>
      <c r="F339" s="34"/>
      <c r="G339" s="34"/>
      <c r="H339" s="34"/>
      <c r="I339" s="34"/>
    </row>
    <row r="340" spans="1:9" x14ac:dyDescent="0.2">
      <c r="A340" s="34"/>
      <c r="B340" s="34"/>
      <c r="C340" s="34"/>
      <c r="D340" s="34"/>
      <c r="E340" s="34"/>
      <c r="F340" s="34"/>
      <c r="G340" s="34"/>
      <c r="H340" s="34"/>
      <c r="I340" s="34"/>
    </row>
    <row r="341" spans="1:9" x14ac:dyDescent="0.2">
      <c r="A341" s="34"/>
      <c r="B341" s="34"/>
      <c r="C341" s="34"/>
      <c r="D341" s="34"/>
      <c r="E341" s="34"/>
      <c r="F341" s="34"/>
      <c r="G341" s="34"/>
      <c r="H341" s="34"/>
      <c r="I341" s="34"/>
    </row>
    <row r="342" spans="1:9" x14ac:dyDescent="0.2">
      <c r="A342" s="34"/>
      <c r="B342" s="34"/>
      <c r="C342" s="34"/>
      <c r="D342" s="34"/>
      <c r="E342" s="34"/>
      <c r="F342" s="34"/>
      <c r="G342" s="34"/>
      <c r="H342" s="34"/>
      <c r="I342" s="34"/>
    </row>
    <row r="343" spans="1:9" x14ac:dyDescent="0.2">
      <c r="A343" s="34"/>
      <c r="B343" s="34"/>
      <c r="C343" s="34"/>
      <c r="D343" s="34"/>
      <c r="E343" s="34"/>
      <c r="F343" s="34"/>
      <c r="G343" s="34"/>
      <c r="H343" s="34"/>
      <c r="I343" s="34"/>
    </row>
    <row r="344" spans="1:9" x14ac:dyDescent="0.2">
      <c r="A344" s="34"/>
      <c r="B344" s="34"/>
      <c r="C344" s="34"/>
      <c r="D344" s="34"/>
      <c r="E344" s="34"/>
      <c r="F344" s="34"/>
      <c r="G344" s="34"/>
      <c r="H344" s="34"/>
      <c r="I344" s="34"/>
    </row>
    <row r="345" spans="1:9" x14ac:dyDescent="0.2">
      <c r="A345" s="34"/>
      <c r="B345" s="34"/>
      <c r="C345" s="34"/>
      <c r="D345" s="34"/>
      <c r="E345" s="34"/>
      <c r="F345" s="34"/>
      <c r="G345" s="34"/>
      <c r="H345" s="34"/>
      <c r="I345" s="34"/>
    </row>
    <row r="346" spans="1:9" x14ac:dyDescent="0.2">
      <c r="A346" s="34"/>
      <c r="B346" s="34"/>
      <c r="C346" s="34"/>
      <c r="D346" s="34"/>
      <c r="E346" s="34"/>
      <c r="F346" s="34"/>
      <c r="G346" s="34"/>
      <c r="H346" s="34"/>
      <c r="I346" s="34"/>
    </row>
    <row r="347" spans="1:9" x14ac:dyDescent="0.2">
      <c r="A347" s="34"/>
      <c r="B347" s="34"/>
      <c r="C347" s="34"/>
      <c r="D347" s="34"/>
      <c r="E347" s="34"/>
      <c r="F347" s="34"/>
      <c r="G347" s="34"/>
      <c r="H347" s="34"/>
      <c r="I347" s="34"/>
    </row>
    <row r="348" spans="1:9" x14ac:dyDescent="0.2">
      <c r="A348" s="34"/>
      <c r="B348" s="34"/>
      <c r="C348" s="34"/>
      <c r="D348" s="34"/>
      <c r="E348" s="34"/>
      <c r="F348" s="34"/>
      <c r="G348" s="34"/>
      <c r="H348" s="34"/>
      <c r="I348" s="34"/>
    </row>
    <row r="349" spans="1:9" x14ac:dyDescent="0.2">
      <c r="A349" s="34"/>
      <c r="B349" s="34"/>
      <c r="C349" s="34"/>
      <c r="D349" s="34"/>
      <c r="E349" s="34"/>
      <c r="F349" s="34"/>
      <c r="G349" s="34"/>
      <c r="H349" s="34"/>
      <c r="I349" s="34"/>
    </row>
    <row r="350" spans="1:9" x14ac:dyDescent="0.2">
      <c r="A350" s="34"/>
      <c r="B350" s="34"/>
      <c r="C350" s="34"/>
      <c r="D350" s="34"/>
      <c r="E350" s="34"/>
      <c r="F350" s="34"/>
      <c r="G350" s="34"/>
      <c r="H350" s="34"/>
      <c r="I350" s="34"/>
    </row>
    <row r="351" spans="1:9" x14ac:dyDescent="0.2">
      <c r="A351" s="34"/>
      <c r="B351" s="34"/>
      <c r="C351" s="34"/>
      <c r="D351" s="34"/>
      <c r="E351" s="34"/>
      <c r="F351" s="34"/>
      <c r="G351" s="34"/>
      <c r="H351" s="34"/>
      <c r="I351" s="34"/>
    </row>
    <row r="352" spans="1:9" x14ac:dyDescent="0.2">
      <c r="A352" s="34"/>
      <c r="B352" s="34"/>
      <c r="C352" s="34"/>
      <c r="D352" s="34"/>
      <c r="E352" s="34"/>
      <c r="F352" s="34"/>
      <c r="G352" s="34"/>
      <c r="H352" s="34"/>
      <c r="I352" s="34"/>
    </row>
    <row r="353" spans="1:9" x14ac:dyDescent="0.2">
      <c r="A353" s="34"/>
      <c r="B353" s="34"/>
      <c r="C353" s="34"/>
      <c r="D353" s="34"/>
      <c r="E353" s="34"/>
      <c r="F353" s="34"/>
      <c r="G353" s="34"/>
      <c r="H353" s="34"/>
      <c r="I353" s="34"/>
    </row>
    <row r="354" spans="1:9" x14ac:dyDescent="0.2">
      <c r="A354" s="34"/>
      <c r="B354" s="34"/>
      <c r="C354" s="34"/>
      <c r="D354" s="34"/>
      <c r="E354" s="34"/>
      <c r="F354" s="34"/>
      <c r="G354" s="34"/>
      <c r="H354" s="34"/>
      <c r="I354" s="34"/>
    </row>
    <row r="355" spans="1:9" x14ac:dyDescent="0.2">
      <c r="A355" s="34"/>
      <c r="B355" s="34"/>
      <c r="C355" s="34"/>
      <c r="D355" s="34"/>
      <c r="E355" s="34"/>
      <c r="F355" s="34"/>
      <c r="G355" s="34"/>
      <c r="H355" s="34"/>
      <c r="I355" s="34"/>
    </row>
    <row r="356" spans="1:9" x14ac:dyDescent="0.2">
      <c r="A356" s="34"/>
      <c r="B356" s="34"/>
      <c r="C356" s="34"/>
      <c r="D356" s="34"/>
      <c r="E356" s="34"/>
      <c r="F356" s="34"/>
      <c r="G356" s="34"/>
      <c r="H356" s="34"/>
      <c r="I356" s="34"/>
    </row>
    <row r="357" spans="1:9" x14ac:dyDescent="0.2">
      <c r="A357" s="34"/>
      <c r="B357" s="34"/>
      <c r="C357" s="34"/>
      <c r="D357" s="34"/>
      <c r="E357" s="34"/>
      <c r="F357" s="34"/>
      <c r="G357" s="34"/>
      <c r="H357" s="34"/>
      <c r="I357" s="34"/>
    </row>
    <row r="358" spans="1:9" x14ac:dyDescent="0.2">
      <c r="A358" s="34"/>
      <c r="B358" s="34"/>
      <c r="C358" s="34"/>
      <c r="D358" s="34"/>
      <c r="E358" s="34"/>
      <c r="F358" s="34"/>
      <c r="G358" s="34"/>
      <c r="H358" s="34"/>
      <c r="I358" s="34"/>
    </row>
    <row r="359" spans="1:9" x14ac:dyDescent="0.2">
      <c r="A359" s="34"/>
      <c r="B359" s="34"/>
      <c r="C359" s="34"/>
      <c r="D359" s="34"/>
      <c r="E359" s="34"/>
      <c r="F359" s="34"/>
      <c r="G359" s="34"/>
      <c r="H359" s="34"/>
      <c r="I359" s="34"/>
    </row>
    <row r="360" spans="1:9" x14ac:dyDescent="0.2">
      <c r="A360" s="34"/>
      <c r="B360" s="34"/>
      <c r="C360" s="34"/>
      <c r="D360" s="34"/>
      <c r="E360" s="34"/>
      <c r="F360" s="34"/>
      <c r="G360" s="34"/>
      <c r="H360" s="34"/>
      <c r="I360" s="34"/>
    </row>
    <row r="361" spans="1:9" x14ac:dyDescent="0.2">
      <c r="A361" s="34"/>
      <c r="B361" s="34"/>
      <c r="C361" s="34"/>
      <c r="D361" s="34"/>
      <c r="E361" s="34"/>
      <c r="F361" s="34"/>
      <c r="G361" s="34"/>
      <c r="H361" s="34"/>
      <c r="I361" s="34"/>
    </row>
    <row r="362" spans="1:9" x14ac:dyDescent="0.2">
      <c r="A362" s="34"/>
      <c r="B362" s="34"/>
      <c r="C362" s="34"/>
      <c r="D362" s="34"/>
      <c r="E362" s="34"/>
      <c r="F362" s="34"/>
      <c r="G362" s="34"/>
      <c r="H362" s="34"/>
      <c r="I362" s="34"/>
    </row>
    <row r="363" spans="1:9" x14ac:dyDescent="0.2">
      <c r="A363" s="34"/>
      <c r="B363" s="34"/>
      <c r="C363" s="34"/>
      <c r="D363" s="34"/>
      <c r="E363" s="34"/>
      <c r="F363" s="34"/>
      <c r="G363" s="34"/>
      <c r="H363" s="34"/>
      <c r="I363" s="34"/>
    </row>
    <row r="364" spans="1:9" x14ac:dyDescent="0.2">
      <c r="A364" s="34"/>
      <c r="B364" s="34"/>
      <c r="C364" s="34"/>
      <c r="D364" s="34"/>
      <c r="E364" s="34"/>
      <c r="F364" s="34"/>
      <c r="G364" s="34"/>
      <c r="H364" s="34"/>
      <c r="I364" s="34"/>
    </row>
    <row r="365" spans="1:9" x14ac:dyDescent="0.2">
      <c r="A365" s="34"/>
      <c r="B365" s="34"/>
      <c r="C365" s="34"/>
      <c r="D365" s="34"/>
      <c r="E365" s="34"/>
      <c r="F365" s="34"/>
      <c r="G365" s="34"/>
      <c r="H365" s="34"/>
      <c r="I365" s="34"/>
    </row>
    <row r="366" spans="1:9" x14ac:dyDescent="0.2">
      <c r="A366" s="34"/>
      <c r="B366" s="34"/>
      <c r="C366" s="34"/>
      <c r="D366" s="34"/>
      <c r="E366" s="34"/>
      <c r="F366" s="34"/>
      <c r="G366" s="34"/>
      <c r="H366" s="34"/>
      <c r="I366" s="34"/>
    </row>
    <row r="367" spans="1:9" x14ac:dyDescent="0.2">
      <c r="A367" s="34"/>
      <c r="B367" s="34"/>
      <c r="C367" s="34"/>
      <c r="D367" s="34"/>
      <c r="E367" s="34"/>
      <c r="F367" s="34"/>
      <c r="G367" s="34"/>
      <c r="H367" s="34"/>
      <c r="I367" s="34"/>
    </row>
    <row r="368" spans="1:9" x14ac:dyDescent="0.2">
      <c r="A368" s="34"/>
      <c r="B368" s="34"/>
      <c r="C368" s="34"/>
      <c r="D368" s="34"/>
      <c r="E368" s="34"/>
      <c r="F368" s="34"/>
      <c r="G368" s="34"/>
      <c r="H368" s="34"/>
      <c r="I368" s="34"/>
    </row>
    <row r="369" spans="1:9" x14ac:dyDescent="0.2">
      <c r="A369" s="34"/>
      <c r="B369" s="34"/>
      <c r="C369" s="34"/>
      <c r="D369" s="34"/>
      <c r="E369" s="34"/>
      <c r="F369" s="34"/>
      <c r="G369" s="34"/>
      <c r="H369" s="34"/>
      <c r="I369" s="34"/>
    </row>
    <row r="370" spans="1:9" x14ac:dyDescent="0.2">
      <c r="A370" s="34"/>
      <c r="B370" s="34"/>
      <c r="C370" s="34"/>
      <c r="D370" s="34"/>
      <c r="E370" s="34"/>
      <c r="F370" s="34"/>
      <c r="G370" s="34"/>
      <c r="H370" s="34"/>
      <c r="I370" s="34"/>
    </row>
    <row r="371" spans="1:9" x14ac:dyDescent="0.2">
      <c r="A371" s="34"/>
      <c r="B371" s="34"/>
      <c r="C371" s="34"/>
      <c r="D371" s="34"/>
      <c r="E371" s="34"/>
      <c r="F371" s="34"/>
      <c r="G371" s="34"/>
      <c r="H371" s="34"/>
      <c r="I371" s="34"/>
    </row>
    <row r="372" spans="1:9" x14ac:dyDescent="0.2">
      <c r="A372" s="34"/>
      <c r="B372" s="34"/>
      <c r="C372" s="34"/>
      <c r="D372" s="34"/>
      <c r="E372" s="34"/>
      <c r="F372" s="34"/>
      <c r="G372" s="34"/>
      <c r="H372" s="34"/>
      <c r="I372" s="34"/>
    </row>
    <row r="373" spans="1:9" x14ac:dyDescent="0.2">
      <c r="A373" s="34"/>
      <c r="B373" s="34"/>
      <c r="C373" s="34"/>
      <c r="D373" s="34"/>
      <c r="E373" s="34"/>
      <c r="F373" s="34"/>
      <c r="G373" s="34"/>
      <c r="H373" s="34"/>
      <c r="I373" s="34"/>
    </row>
    <row r="374" spans="1:9" x14ac:dyDescent="0.2">
      <c r="A374" s="34"/>
      <c r="B374" s="34"/>
      <c r="C374" s="34"/>
      <c r="D374" s="34"/>
      <c r="E374" s="34"/>
      <c r="F374" s="34"/>
      <c r="G374" s="34"/>
      <c r="H374" s="34"/>
      <c r="I374" s="34"/>
    </row>
    <row r="375" spans="1:9" x14ac:dyDescent="0.2">
      <c r="A375" s="34"/>
      <c r="B375" s="34"/>
      <c r="C375" s="34"/>
      <c r="D375" s="34"/>
      <c r="E375" s="34"/>
      <c r="F375" s="34"/>
      <c r="G375" s="34"/>
      <c r="H375" s="34"/>
      <c r="I375" s="34"/>
    </row>
    <row r="376" spans="1:9" x14ac:dyDescent="0.2">
      <c r="A376" s="34"/>
      <c r="B376" s="34"/>
      <c r="C376" s="34"/>
      <c r="D376" s="34"/>
      <c r="E376" s="34"/>
      <c r="F376" s="34"/>
      <c r="G376" s="34"/>
      <c r="H376" s="34"/>
      <c r="I376" s="34"/>
    </row>
    <row r="377" spans="1:9" x14ac:dyDescent="0.2">
      <c r="A377" s="34"/>
      <c r="B377" s="34"/>
      <c r="C377" s="34"/>
      <c r="D377" s="34"/>
      <c r="E377" s="34"/>
      <c r="F377" s="34"/>
      <c r="G377" s="34"/>
      <c r="H377" s="34"/>
      <c r="I377" s="34"/>
    </row>
    <row r="378" spans="1:9" x14ac:dyDescent="0.2">
      <c r="A378" s="34"/>
      <c r="B378" s="34"/>
      <c r="C378" s="34"/>
      <c r="D378" s="34"/>
      <c r="E378" s="34"/>
      <c r="F378" s="34"/>
      <c r="G378" s="34"/>
      <c r="H378" s="34"/>
      <c r="I378" s="34"/>
    </row>
    <row r="379" spans="1:9" x14ac:dyDescent="0.2">
      <c r="A379" s="34"/>
      <c r="B379" s="34"/>
      <c r="C379" s="34"/>
      <c r="D379" s="34"/>
      <c r="E379" s="34"/>
      <c r="F379" s="34"/>
      <c r="G379" s="34"/>
      <c r="H379" s="34"/>
      <c r="I379" s="34"/>
    </row>
    <row r="380" spans="1:9" x14ac:dyDescent="0.2">
      <c r="A380" s="34"/>
      <c r="B380" s="34"/>
      <c r="C380" s="34"/>
      <c r="D380" s="34"/>
      <c r="E380" s="34"/>
      <c r="F380" s="34"/>
      <c r="G380" s="34"/>
      <c r="H380" s="34"/>
      <c r="I380" s="34"/>
    </row>
    <row r="381" spans="1:9" x14ac:dyDescent="0.2">
      <c r="A381" s="34"/>
      <c r="B381" s="34"/>
      <c r="C381" s="34"/>
      <c r="D381" s="34"/>
      <c r="E381" s="34"/>
      <c r="F381" s="34"/>
      <c r="G381" s="34"/>
      <c r="H381" s="34"/>
      <c r="I381" s="34"/>
    </row>
    <row r="382" spans="1:9" x14ac:dyDescent="0.2">
      <c r="A382" s="34"/>
      <c r="B382" s="34"/>
      <c r="C382" s="34"/>
      <c r="D382" s="34"/>
      <c r="E382" s="34"/>
      <c r="F382" s="34"/>
      <c r="G382" s="34"/>
      <c r="H382" s="34"/>
      <c r="I382" s="34"/>
    </row>
    <row r="383" spans="1:9" x14ac:dyDescent="0.2">
      <c r="A383" s="34"/>
      <c r="B383" s="34"/>
      <c r="C383" s="34"/>
      <c r="D383" s="34"/>
      <c r="E383" s="34"/>
      <c r="F383" s="34"/>
      <c r="G383" s="34"/>
      <c r="H383" s="34"/>
      <c r="I383" s="34"/>
    </row>
    <row r="384" spans="1:9" x14ac:dyDescent="0.2">
      <c r="A384" s="34"/>
      <c r="B384" s="34"/>
      <c r="C384" s="34"/>
      <c r="D384" s="34"/>
      <c r="E384" s="34"/>
      <c r="F384" s="34"/>
      <c r="G384" s="34"/>
      <c r="H384" s="34"/>
      <c r="I384" s="34"/>
    </row>
    <row r="385" spans="1:9" x14ac:dyDescent="0.2">
      <c r="A385" s="34"/>
      <c r="B385" s="34"/>
      <c r="C385" s="34"/>
      <c r="D385" s="34"/>
      <c r="E385" s="34"/>
      <c r="F385" s="34"/>
      <c r="G385" s="34"/>
      <c r="H385" s="34"/>
      <c r="I385" s="34"/>
    </row>
    <row r="386" spans="1:9" x14ac:dyDescent="0.2">
      <c r="A386" s="34"/>
      <c r="B386" s="34"/>
      <c r="C386" s="34"/>
      <c r="D386" s="34"/>
      <c r="E386" s="34"/>
      <c r="F386" s="34"/>
      <c r="G386" s="34"/>
      <c r="H386" s="34"/>
      <c r="I386" s="34"/>
    </row>
    <row r="387" spans="1:9" x14ac:dyDescent="0.2">
      <c r="A387" s="34"/>
      <c r="B387" s="34"/>
      <c r="C387" s="34"/>
      <c r="D387" s="34"/>
      <c r="E387" s="34"/>
      <c r="F387" s="34"/>
      <c r="G387" s="34"/>
      <c r="H387" s="34"/>
      <c r="I387" s="34"/>
    </row>
    <row r="388" spans="1:9" x14ac:dyDescent="0.2">
      <c r="A388" s="34"/>
      <c r="B388" s="34"/>
      <c r="C388" s="34"/>
      <c r="D388" s="34"/>
      <c r="E388" s="34"/>
      <c r="F388" s="34"/>
      <c r="G388" s="34"/>
      <c r="H388" s="34"/>
      <c r="I388" s="34"/>
    </row>
    <row r="389" spans="1:9" x14ac:dyDescent="0.2">
      <c r="A389" s="34"/>
      <c r="B389" s="34"/>
      <c r="C389" s="34"/>
      <c r="D389" s="34"/>
      <c r="E389" s="34"/>
      <c r="F389" s="34"/>
      <c r="G389" s="34"/>
      <c r="H389" s="34"/>
      <c r="I389" s="34"/>
    </row>
    <row r="390" spans="1:9" x14ac:dyDescent="0.2">
      <c r="A390" s="34"/>
      <c r="B390" s="34"/>
      <c r="C390" s="34"/>
      <c r="D390" s="34"/>
      <c r="E390" s="34"/>
      <c r="F390" s="34"/>
      <c r="G390" s="34"/>
      <c r="H390" s="34"/>
      <c r="I390" s="34"/>
    </row>
    <row r="391" spans="1:9" x14ac:dyDescent="0.2">
      <c r="A391" s="34"/>
      <c r="B391" s="34"/>
      <c r="C391" s="34"/>
      <c r="D391" s="34"/>
      <c r="E391" s="34"/>
      <c r="F391" s="34"/>
      <c r="G391" s="34"/>
      <c r="H391" s="34"/>
      <c r="I391" s="34"/>
    </row>
    <row r="392" spans="1:9" x14ac:dyDescent="0.2">
      <c r="A392" s="34"/>
      <c r="B392" s="34"/>
      <c r="C392" s="34"/>
      <c r="D392" s="34"/>
      <c r="E392" s="34"/>
      <c r="F392" s="34"/>
      <c r="G392" s="34"/>
      <c r="H392" s="34"/>
      <c r="I392" s="34"/>
    </row>
    <row r="393" spans="1:9" x14ac:dyDescent="0.2">
      <c r="A393" s="34"/>
      <c r="B393" s="34"/>
      <c r="C393" s="34"/>
      <c r="D393" s="34"/>
      <c r="E393" s="34"/>
      <c r="F393" s="34"/>
      <c r="G393" s="34"/>
      <c r="H393" s="34"/>
      <c r="I393" s="34"/>
    </row>
    <row r="394" spans="1:9" x14ac:dyDescent="0.2">
      <c r="A394" s="34"/>
      <c r="B394" s="34"/>
      <c r="C394" s="34"/>
      <c r="D394" s="34"/>
      <c r="E394" s="34"/>
      <c r="F394" s="34"/>
      <c r="G394" s="34"/>
      <c r="H394" s="34"/>
      <c r="I394" s="34"/>
    </row>
    <row r="395" spans="1:9" x14ac:dyDescent="0.2">
      <c r="A395" s="34"/>
      <c r="B395" s="34"/>
      <c r="C395" s="34"/>
      <c r="D395" s="34"/>
      <c r="E395" s="34"/>
      <c r="F395" s="34"/>
      <c r="G395" s="34"/>
      <c r="H395" s="34"/>
      <c r="I395" s="34"/>
    </row>
    <row r="396" spans="1:9" x14ac:dyDescent="0.2">
      <c r="A396" s="34"/>
      <c r="B396" s="34"/>
      <c r="C396" s="34"/>
      <c r="D396" s="34"/>
      <c r="E396" s="34"/>
      <c r="F396" s="34"/>
      <c r="G396" s="34"/>
      <c r="H396" s="34"/>
      <c r="I396" s="34"/>
    </row>
    <row r="397" spans="1:9" x14ac:dyDescent="0.2">
      <c r="A397" s="34"/>
      <c r="B397" s="34"/>
      <c r="C397" s="34"/>
      <c r="D397" s="34"/>
      <c r="E397" s="34"/>
      <c r="F397" s="34"/>
      <c r="G397" s="34"/>
      <c r="H397" s="34"/>
      <c r="I397" s="34"/>
    </row>
    <row r="398" spans="1:9" x14ac:dyDescent="0.2">
      <c r="A398" s="34"/>
      <c r="B398" s="34"/>
      <c r="C398" s="34"/>
      <c r="D398" s="34"/>
      <c r="E398" s="34"/>
      <c r="F398" s="34"/>
      <c r="G398" s="34"/>
      <c r="H398" s="34"/>
      <c r="I398" s="34"/>
    </row>
    <row r="399" spans="1:9" x14ac:dyDescent="0.2">
      <c r="A399" s="34"/>
      <c r="B399" s="34"/>
      <c r="C399" s="34"/>
      <c r="D399" s="34"/>
      <c r="E399" s="34"/>
      <c r="F399" s="34"/>
      <c r="G399" s="34"/>
      <c r="H399" s="34"/>
      <c r="I399" s="34"/>
    </row>
    <row r="400" spans="1:9" x14ac:dyDescent="0.2">
      <c r="A400" s="34"/>
      <c r="B400" s="34"/>
      <c r="C400" s="34"/>
      <c r="D400" s="34"/>
      <c r="E400" s="34"/>
      <c r="F400" s="34"/>
      <c r="G400" s="34"/>
      <c r="H400" s="34"/>
      <c r="I400" s="34"/>
    </row>
    <row r="401" spans="1:9" x14ac:dyDescent="0.2">
      <c r="A401" s="34"/>
      <c r="B401" s="34"/>
      <c r="C401" s="34"/>
      <c r="D401" s="34"/>
      <c r="E401" s="34"/>
      <c r="F401" s="34"/>
      <c r="G401" s="34"/>
      <c r="H401" s="34"/>
      <c r="I401" s="34"/>
    </row>
    <row r="402" spans="1:9" x14ac:dyDescent="0.2">
      <c r="A402" s="34"/>
      <c r="B402" s="34"/>
      <c r="C402" s="34"/>
      <c r="D402" s="34"/>
      <c r="E402" s="34"/>
      <c r="F402" s="34"/>
      <c r="G402" s="34"/>
      <c r="H402" s="34"/>
      <c r="I402" s="34"/>
    </row>
    <row r="403" spans="1:9" x14ac:dyDescent="0.2">
      <c r="A403" s="34"/>
      <c r="B403" s="34"/>
      <c r="C403" s="34"/>
      <c r="D403" s="34"/>
      <c r="E403" s="34"/>
      <c r="F403" s="34"/>
      <c r="G403" s="34"/>
      <c r="H403" s="34"/>
      <c r="I403" s="34"/>
    </row>
    <row r="404" spans="1:9" x14ac:dyDescent="0.2">
      <c r="A404" s="34"/>
      <c r="B404" s="34"/>
      <c r="C404" s="34"/>
      <c r="D404" s="34"/>
      <c r="E404" s="34"/>
      <c r="F404" s="34"/>
      <c r="G404" s="34"/>
      <c r="H404" s="34"/>
      <c r="I404" s="34"/>
    </row>
    <row r="405" spans="1:9" x14ac:dyDescent="0.2">
      <c r="A405" s="34"/>
      <c r="B405" s="34"/>
      <c r="C405" s="34"/>
      <c r="D405" s="34"/>
      <c r="E405" s="34"/>
      <c r="F405" s="34"/>
      <c r="G405" s="34"/>
      <c r="H405" s="34"/>
      <c r="I405" s="34"/>
    </row>
    <row r="406" spans="1:9" x14ac:dyDescent="0.2">
      <c r="A406" s="34"/>
      <c r="B406" s="34"/>
      <c r="C406" s="34"/>
      <c r="D406" s="34"/>
      <c r="E406" s="34"/>
      <c r="F406" s="34"/>
      <c r="G406" s="34"/>
      <c r="H406" s="34"/>
      <c r="I406" s="34"/>
    </row>
    <row r="407" spans="1:9" x14ac:dyDescent="0.2">
      <c r="A407" s="34"/>
      <c r="B407" s="34"/>
      <c r="C407" s="34"/>
      <c r="D407" s="34"/>
      <c r="E407" s="34"/>
      <c r="F407" s="34"/>
      <c r="G407" s="34"/>
      <c r="H407" s="34"/>
      <c r="I407" s="34"/>
    </row>
    <row r="408" spans="1:9" x14ac:dyDescent="0.2">
      <c r="A408" s="34"/>
      <c r="B408" s="34"/>
      <c r="C408" s="34"/>
      <c r="D408" s="34"/>
      <c r="E408" s="34"/>
      <c r="F408" s="34"/>
      <c r="G408" s="34"/>
      <c r="H408" s="34"/>
      <c r="I408" s="34"/>
    </row>
    <row r="409" spans="1:9" x14ac:dyDescent="0.2">
      <c r="A409" s="34"/>
      <c r="B409" s="34"/>
      <c r="C409" s="34"/>
      <c r="D409" s="34"/>
      <c r="E409" s="34"/>
      <c r="F409" s="34"/>
      <c r="G409" s="34"/>
      <c r="H409" s="34"/>
      <c r="I409" s="34"/>
    </row>
    <row r="410" spans="1:9" x14ac:dyDescent="0.2">
      <c r="A410" s="34"/>
      <c r="B410" s="34"/>
      <c r="C410" s="34"/>
      <c r="D410" s="34"/>
      <c r="E410" s="34"/>
      <c r="F410" s="34"/>
      <c r="G410" s="34"/>
      <c r="H410" s="34"/>
      <c r="I410" s="34"/>
    </row>
    <row r="411" spans="1:9" x14ac:dyDescent="0.2">
      <c r="A411" s="34"/>
      <c r="B411" s="34"/>
      <c r="C411" s="34"/>
      <c r="D411" s="34"/>
      <c r="E411" s="34"/>
      <c r="F411" s="34"/>
      <c r="G411" s="34"/>
      <c r="H411" s="34"/>
      <c r="I411" s="34"/>
    </row>
    <row r="412" spans="1:9" x14ac:dyDescent="0.2">
      <c r="A412" s="34"/>
      <c r="B412" s="34"/>
      <c r="C412" s="34"/>
      <c r="D412" s="34"/>
      <c r="E412" s="34"/>
      <c r="F412" s="34"/>
      <c r="G412" s="34"/>
      <c r="H412" s="34"/>
      <c r="I412" s="34"/>
    </row>
    <row r="413" spans="1:9" x14ac:dyDescent="0.2">
      <c r="A413" s="34"/>
      <c r="B413" s="34"/>
      <c r="C413" s="34"/>
      <c r="D413" s="34"/>
      <c r="E413" s="34"/>
      <c r="F413" s="34"/>
      <c r="G413" s="34"/>
      <c r="H413" s="34"/>
      <c r="I413" s="34"/>
    </row>
    <row r="414" spans="1:9" x14ac:dyDescent="0.2">
      <c r="A414" s="34"/>
      <c r="B414" s="34"/>
      <c r="C414" s="34"/>
      <c r="D414" s="34"/>
      <c r="E414" s="34"/>
      <c r="F414" s="34"/>
      <c r="G414" s="34"/>
      <c r="H414" s="34"/>
      <c r="I414" s="34"/>
    </row>
    <row r="415" spans="1:9" x14ac:dyDescent="0.2">
      <c r="A415" s="34"/>
      <c r="B415" s="34"/>
      <c r="C415" s="34"/>
      <c r="D415" s="34"/>
      <c r="E415" s="34"/>
      <c r="F415" s="34"/>
      <c r="G415" s="34"/>
      <c r="H415" s="34"/>
      <c r="I415" s="34"/>
    </row>
    <row r="416" spans="1:9" x14ac:dyDescent="0.2">
      <c r="A416" s="34"/>
      <c r="B416" s="34"/>
      <c r="C416" s="34"/>
      <c r="D416" s="34"/>
      <c r="E416" s="34"/>
      <c r="F416" s="34"/>
      <c r="G416" s="34"/>
      <c r="H416" s="34"/>
      <c r="I416" s="34"/>
    </row>
    <row r="417" spans="1:9" x14ac:dyDescent="0.2">
      <c r="A417" s="34"/>
      <c r="B417" s="34"/>
      <c r="C417" s="34"/>
      <c r="D417" s="34"/>
      <c r="E417" s="34"/>
      <c r="F417" s="34"/>
      <c r="G417" s="34"/>
      <c r="H417" s="34"/>
      <c r="I417" s="34"/>
    </row>
    <row r="418" spans="1:9" x14ac:dyDescent="0.2">
      <c r="A418" s="34"/>
      <c r="B418" s="34"/>
      <c r="C418" s="34"/>
      <c r="D418" s="34"/>
      <c r="E418" s="34"/>
      <c r="F418" s="34"/>
      <c r="G418" s="34"/>
      <c r="H418" s="34"/>
      <c r="I418" s="34"/>
    </row>
    <row r="419" spans="1:9" x14ac:dyDescent="0.2">
      <c r="A419" s="34"/>
      <c r="B419" s="34"/>
      <c r="C419" s="34"/>
      <c r="D419" s="34"/>
      <c r="E419" s="34"/>
      <c r="F419" s="34"/>
      <c r="G419" s="34"/>
      <c r="H419" s="34"/>
      <c r="I419" s="34"/>
    </row>
    <row r="420" spans="1:9" x14ac:dyDescent="0.2">
      <c r="A420" s="34"/>
      <c r="B420" s="34"/>
      <c r="C420" s="34"/>
      <c r="D420" s="34"/>
      <c r="E420" s="34"/>
      <c r="F420" s="34"/>
      <c r="G420" s="34"/>
      <c r="H420" s="34"/>
      <c r="I420" s="34"/>
    </row>
    <row r="421" spans="1:9" x14ac:dyDescent="0.2">
      <c r="A421" s="34"/>
      <c r="B421" s="34"/>
      <c r="C421" s="34"/>
      <c r="D421" s="34"/>
      <c r="E421" s="34"/>
      <c r="F421" s="34"/>
      <c r="G421" s="34"/>
      <c r="H421" s="34"/>
      <c r="I421" s="34"/>
    </row>
    <row r="422" spans="1:9" x14ac:dyDescent="0.2">
      <c r="A422" s="34"/>
      <c r="B422" s="34"/>
      <c r="C422" s="34"/>
      <c r="D422" s="34"/>
      <c r="E422" s="34"/>
      <c r="F422" s="34"/>
      <c r="G422" s="34"/>
      <c r="H422" s="34"/>
      <c r="I422" s="34"/>
    </row>
    <row r="423" spans="1:9" x14ac:dyDescent="0.2">
      <c r="A423" s="34"/>
      <c r="B423" s="34"/>
      <c r="C423" s="34"/>
      <c r="D423" s="34"/>
      <c r="E423" s="34"/>
      <c r="F423" s="34"/>
      <c r="G423" s="34"/>
      <c r="H423" s="34"/>
      <c r="I423" s="34"/>
    </row>
    <row r="424" spans="1:9" x14ac:dyDescent="0.2">
      <c r="A424" s="34"/>
      <c r="B424" s="34"/>
      <c r="C424" s="34"/>
      <c r="D424" s="34"/>
      <c r="E424" s="34"/>
      <c r="F424" s="34"/>
      <c r="G424" s="34"/>
      <c r="H424" s="34"/>
      <c r="I424" s="34"/>
    </row>
    <row r="425" spans="1:9" x14ac:dyDescent="0.2">
      <c r="A425" s="34"/>
      <c r="B425" s="34"/>
      <c r="C425" s="34"/>
      <c r="D425" s="34"/>
      <c r="E425" s="34"/>
      <c r="F425" s="34"/>
      <c r="G425" s="34"/>
      <c r="H425" s="34"/>
      <c r="I425" s="34"/>
    </row>
    <row r="426" spans="1:9" x14ac:dyDescent="0.2">
      <c r="A426" s="34"/>
      <c r="B426" s="34"/>
      <c r="C426" s="34"/>
      <c r="D426" s="34"/>
      <c r="E426" s="34"/>
      <c r="F426" s="34"/>
      <c r="G426" s="34"/>
      <c r="H426" s="34"/>
      <c r="I426" s="34"/>
    </row>
    <row r="427" spans="1:9" x14ac:dyDescent="0.2">
      <c r="A427" s="34"/>
      <c r="B427" s="34"/>
      <c r="C427" s="34"/>
      <c r="D427" s="34"/>
      <c r="E427" s="34"/>
      <c r="F427" s="34"/>
      <c r="G427" s="34"/>
      <c r="H427" s="34"/>
      <c r="I427" s="34"/>
    </row>
    <row r="428" spans="1:9" x14ac:dyDescent="0.2">
      <c r="A428" s="34"/>
      <c r="B428" s="34"/>
      <c r="C428" s="34"/>
      <c r="D428" s="34"/>
      <c r="E428" s="34"/>
      <c r="F428" s="34"/>
      <c r="G428" s="34"/>
      <c r="H428" s="34"/>
      <c r="I428" s="34"/>
    </row>
    <row r="429" spans="1:9" x14ac:dyDescent="0.2">
      <c r="A429" s="34"/>
      <c r="B429" s="34"/>
      <c r="C429" s="34"/>
      <c r="D429" s="34"/>
      <c r="E429" s="34"/>
      <c r="F429" s="34"/>
      <c r="G429" s="34"/>
      <c r="H429" s="34"/>
      <c r="I429" s="34"/>
    </row>
    <row r="430" spans="1:9" x14ac:dyDescent="0.2">
      <c r="A430" s="34"/>
      <c r="B430" s="34"/>
      <c r="C430" s="34"/>
      <c r="D430" s="34"/>
      <c r="E430" s="34"/>
      <c r="F430" s="34"/>
      <c r="G430" s="34"/>
      <c r="H430" s="34"/>
      <c r="I430" s="34"/>
    </row>
    <row r="431" spans="1:9" x14ac:dyDescent="0.2">
      <c r="A431" s="34"/>
      <c r="B431" s="34"/>
      <c r="C431" s="34"/>
      <c r="D431" s="34"/>
      <c r="E431" s="34"/>
      <c r="F431" s="34"/>
      <c r="G431" s="34"/>
      <c r="H431" s="34"/>
      <c r="I431" s="34"/>
    </row>
    <row r="432" spans="1:9" x14ac:dyDescent="0.2">
      <c r="A432" s="34"/>
      <c r="B432" s="34"/>
      <c r="C432" s="34"/>
      <c r="D432" s="34"/>
      <c r="E432" s="34"/>
      <c r="F432" s="34"/>
      <c r="G432" s="34"/>
      <c r="H432" s="34"/>
      <c r="I432" s="34"/>
    </row>
    <row r="433" spans="1:9" x14ac:dyDescent="0.2">
      <c r="A433" s="34"/>
      <c r="B433" s="34"/>
      <c r="C433" s="34"/>
      <c r="D433" s="34"/>
      <c r="E433" s="34"/>
      <c r="F433" s="34"/>
      <c r="G433" s="34"/>
      <c r="H433" s="34"/>
      <c r="I433" s="34"/>
    </row>
    <row r="434" spans="1:9" x14ac:dyDescent="0.2">
      <c r="A434" s="34"/>
      <c r="B434" s="34"/>
      <c r="C434" s="34"/>
      <c r="D434" s="34"/>
      <c r="E434" s="34"/>
      <c r="F434" s="34"/>
      <c r="G434" s="34"/>
      <c r="H434" s="34"/>
      <c r="I434" s="34"/>
    </row>
    <row r="435" spans="1:9" x14ac:dyDescent="0.2">
      <c r="A435" s="34"/>
      <c r="B435" s="34"/>
      <c r="C435" s="34"/>
      <c r="D435" s="34"/>
      <c r="E435" s="34"/>
      <c r="F435" s="34"/>
      <c r="G435" s="34"/>
      <c r="H435" s="34"/>
      <c r="I435" s="34"/>
    </row>
    <row r="436" spans="1:9" x14ac:dyDescent="0.2">
      <c r="A436" s="34"/>
      <c r="B436" s="34"/>
      <c r="C436" s="34"/>
      <c r="D436" s="34"/>
      <c r="E436" s="34"/>
      <c r="F436" s="34"/>
      <c r="G436" s="34"/>
      <c r="H436" s="34"/>
      <c r="I436" s="34"/>
    </row>
    <row r="437" spans="1:9" x14ac:dyDescent="0.2">
      <c r="A437" s="34"/>
      <c r="B437" s="34"/>
      <c r="C437" s="34"/>
      <c r="D437" s="34"/>
      <c r="E437" s="34"/>
      <c r="F437" s="34"/>
      <c r="G437" s="34"/>
      <c r="H437" s="34"/>
      <c r="I437" s="34"/>
    </row>
    <row r="438" spans="1:9" x14ac:dyDescent="0.2">
      <c r="A438" s="34"/>
      <c r="B438" s="34"/>
      <c r="C438" s="34"/>
      <c r="D438" s="34"/>
      <c r="E438" s="34"/>
      <c r="F438" s="34"/>
      <c r="G438" s="34"/>
      <c r="H438" s="34"/>
      <c r="I438" s="34"/>
    </row>
    <row r="439" spans="1:9" x14ac:dyDescent="0.2">
      <c r="A439" s="34"/>
      <c r="B439" s="34"/>
      <c r="C439" s="34"/>
      <c r="D439" s="34"/>
      <c r="E439" s="34"/>
      <c r="F439" s="34"/>
      <c r="G439" s="34"/>
      <c r="H439" s="34"/>
      <c r="I439" s="34"/>
    </row>
    <row r="440" spans="1:9" x14ac:dyDescent="0.2">
      <c r="A440" s="34"/>
      <c r="B440" s="34"/>
      <c r="C440" s="34"/>
      <c r="D440" s="34"/>
      <c r="E440" s="34"/>
      <c r="F440" s="34"/>
      <c r="G440" s="34"/>
      <c r="H440" s="34"/>
      <c r="I440" s="34"/>
    </row>
    <row r="441" spans="1:9" x14ac:dyDescent="0.2">
      <c r="A441" s="34"/>
      <c r="B441" s="34"/>
      <c r="C441" s="34"/>
      <c r="D441" s="34"/>
      <c r="E441" s="34"/>
      <c r="F441" s="34"/>
      <c r="G441" s="34"/>
      <c r="H441" s="34"/>
      <c r="I441" s="34"/>
    </row>
    <row r="442" spans="1:9" x14ac:dyDescent="0.2">
      <c r="A442" s="34"/>
      <c r="B442" s="34"/>
      <c r="C442" s="34"/>
      <c r="D442" s="34"/>
      <c r="E442" s="34"/>
      <c r="F442" s="34"/>
      <c r="G442" s="34"/>
      <c r="H442" s="34"/>
      <c r="I442" s="34"/>
    </row>
    <row r="443" spans="1:9" x14ac:dyDescent="0.2">
      <c r="A443" s="34"/>
      <c r="B443" s="34"/>
      <c r="C443" s="34"/>
      <c r="D443" s="34"/>
      <c r="E443" s="34"/>
      <c r="F443" s="34"/>
      <c r="G443" s="34"/>
      <c r="H443" s="34"/>
      <c r="I443" s="34"/>
    </row>
    <row r="444" spans="1:9" x14ac:dyDescent="0.2">
      <c r="A444" s="34"/>
      <c r="B444" s="34"/>
      <c r="C444" s="34"/>
      <c r="D444" s="34"/>
      <c r="E444" s="34"/>
      <c r="F444" s="34"/>
      <c r="G444" s="34"/>
      <c r="H444" s="34"/>
      <c r="I444" s="34"/>
    </row>
    <row r="445" spans="1:9" x14ac:dyDescent="0.2">
      <c r="A445" s="34"/>
      <c r="B445" s="34"/>
      <c r="C445" s="34"/>
      <c r="D445" s="34"/>
      <c r="E445" s="34"/>
      <c r="F445" s="34"/>
      <c r="G445" s="34"/>
      <c r="H445" s="34"/>
      <c r="I445" s="34"/>
    </row>
    <row r="446" spans="1:9" x14ac:dyDescent="0.2">
      <c r="A446" s="34"/>
      <c r="B446" s="34"/>
      <c r="C446" s="34"/>
      <c r="D446" s="34"/>
      <c r="E446" s="34"/>
      <c r="F446" s="34"/>
      <c r="G446" s="34"/>
      <c r="H446" s="34"/>
      <c r="I446" s="34"/>
    </row>
    <row r="447" spans="1:9" x14ac:dyDescent="0.2">
      <c r="A447" s="34"/>
      <c r="B447" s="34"/>
      <c r="C447" s="34"/>
      <c r="D447" s="34"/>
      <c r="E447" s="34"/>
      <c r="F447" s="34"/>
      <c r="G447" s="34"/>
      <c r="H447" s="34"/>
      <c r="I447" s="34"/>
    </row>
    <row r="448" spans="1:9" x14ac:dyDescent="0.2">
      <c r="A448" s="34"/>
      <c r="B448" s="34"/>
      <c r="C448" s="34"/>
      <c r="D448" s="34"/>
      <c r="E448" s="34"/>
      <c r="F448" s="34"/>
      <c r="G448" s="34"/>
      <c r="H448" s="34"/>
      <c r="I448" s="34"/>
    </row>
    <row r="449" spans="1:9" x14ac:dyDescent="0.2">
      <c r="A449" s="34"/>
      <c r="B449" s="34"/>
      <c r="C449" s="34"/>
      <c r="D449" s="34"/>
      <c r="E449" s="34"/>
      <c r="F449" s="34"/>
      <c r="G449" s="34"/>
      <c r="H449" s="34"/>
      <c r="I449" s="34"/>
    </row>
    <row r="450" spans="1:9" x14ac:dyDescent="0.2">
      <c r="A450" s="34"/>
      <c r="B450" s="34"/>
      <c r="C450" s="34"/>
      <c r="D450" s="34"/>
      <c r="E450" s="34"/>
      <c r="F450" s="34"/>
      <c r="G450" s="34"/>
      <c r="H450" s="34"/>
      <c r="I450" s="34"/>
    </row>
    <row r="451" spans="1:9" x14ac:dyDescent="0.2">
      <c r="A451" s="34"/>
      <c r="B451" s="34"/>
      <c r="C451" s="34"/>
      <c r="D451" s="34"/>
      <c r="E451" s="34"/>
      <c r="F451" s="34"/>
      <c r="G451" s="34"/>
      <c r="H451" s="34"/>
      <c r="I451" s="34"/>
    </row>
    <row r="452" spans="1:9" x14ac:dyDescent="0.2">
      <c r="A452" s="34"/>
      <c r="B452" s="34"/>
      <c r="C452" s="34"/>
      <c r="D452" s="34"/>
      <c r="E452" s="34"/>
      <c r="F452" s="34"/>
      <c r="G452" s="34"/>
      <c r="H452" s="34"/>
      <c r="I452" s="34"/>
    </row>
    <row r="453" spans="1:9" x14ac:dyDescent="0.2">
      <c r="A453" s="34"/>
      <c r="B453" s="34"/>
      <c r="C453" s="34"/>
      <c r="D453" s="34"/>
      <c r="E453" s="34"/>
      <c r="F453" s="34"/>
      <c r="G453" s="34"/>
      <c r="H453" s="34"/>
      <c r="I453" s="34"/>
    </row>
    <row r="454" spans="1:9" x14ac:dyDescent="0.2">
      <c r="A454" s="34"/>
      <c r="B454" s="34"/>
      <c r="C454" s="34"/>
      <c r="D454" s="34"/>
      <c r="E454" s="34"/>
      <c r="F454" s="34"/>
      <c r="G454" s="34"/>
      <c r="H454" s="34"/>
      <c r="I454" s="34"/>
    </row>
    <row r="455" spans="1:9" x14ac:dyDescent="0.2">
      <c r="A455" s="34"/>
      <c r="B455" s="34"/>
      <c r="C455" s="34"/>
      <c r="D455" s="34"/>
      <c r="E455" s="34"/>
      <c r="F455" s="34"/>
      <c r="G455" s="34"/>
      <c r="H455" s="34"/>
      <c r="I455" s="34"/>
    </row>
    <row r="456" spans="1:9" x14ac:dyDescent="0.2">
      <c r="A456" s="34"/>
      <c r="B456" s="34"/>
      <c r="C456" s="34"/>
      <c r="D456" s="34"/>
      <c r="E456" s="34"/>
      <c r="F456" s="34"/>
      <c r="G456" s="34"/>
      <c r="H456" s="34"/>
      <c r="I456" s="34"/>
    </row>
    <row r="457" spans="1:9" x14ac:dyDescent="0.2">
      <c r="A457" s="34"/>
      <c r="B457" s="34"/>
      <c r="C457" s="34"/>
      <c r="D457" s="34"/>
      <c r="E457" s="34"/>
      <c r="F457" s="34"/>
      <c r="G457" s="34"/>
      <c r="H457" s="34"/>
      <c r="I457" s="34"/>
    </row>
    <row r="458" spans="1:9" x14ac:dyDescent="0.2">
      <c r="A458" s="34"/>
      <c r="B458" s="34"/>
      <c r="C458" s="34"/>
      <c r="D458" s="34"/>
      <c r="E458" s="34"/>
      <c r="F458" s="34"/>
      <c r="G458" s="34"/>
      <c r="H458" s="34"/>
      <c r="I458" s="34"/>
    </row>
    <row r="459" spans="1:9" x14ac:dyDescent="0.2">
      <c r="A459" s="34"/>
      <c r="B459" s="34"/>
      <c r="C459" s="34"/>
      <c r="D459" s="34"/>
      <c r="E459" s="34"/>
      <c r="F459" s="34"/>
      <c r="G459" s="34"/>
      <c r="H459" s="34"/>
      <c r="I459" s="34"/>
    </row>
    <row r="460" spans="1:9" x14ac:dyDescent="0.2">
      <c r="A460" s="34"/>
      <c r="B460" s="34"/>
      <c r="C460" s="34"/>
      <c r="D460" s="34"/>
      <c r="E460" s="34"/>
      <c r="F460" s="34"/>
      <c r="G460" s="34"/>
      <c r="H460" s="34"/>
      <c r="I460" s="34"/>
    </row>
    <row r="461" spans="1:9" x14ac:dyDescent="0.2">
      <c r="A461" s="34"/>
      <c r="B461" s="34"/>
      <c r="C461" s="34"/>
      <c r="D461" s="34"/>
      <c r="E461" s="34"/>
      <c r="F461" s="34"/>
      <c r="G461" s="34"/>
      <c r="H461" s="34"/>
      <c r="I461" s="34"/>
    </row>
    <row r="462" spans="1:9" x14ac:dyDescent="0.2">
      <c r="A462" s="34"/>
      <c r="B462" s="34"/>
      <c r="C462" s="34"/>
      <c r="D462" s="34"/>
      <c r="E462" s="34"/>
      <c r="F462" s="34"/>
      <c r="G462" s="34"/>
      <c r="H462" s="34"/>
      <c r="I462" s="34"/>
    </row>
    <row r="463" spans="1:9" x14ac:dyDescent="0.2">
      <c r="A463" s="34"/>
      <c r="B463" s="34"/>
      <c r="C463" s="34"/>
      <c r="D463" s="34"/>
      <c r="E463" s="34"/>
      <c r="F463" s="34"/>
      <c r="G463" s="34"/>
      <c r="H463" s="34"/>
      <c r="I463" s="34"/>
    </row>
    <row r="464" spans="1:9" x14ac:dyDescent="0.2">
      <c r="A464" s="34"/>
      <c r="B464" s="34"/>
      <c r="C464" s="34"/>
      <c r="D464" s="34"/>
      <c r="E464" s="34"/>
      <c r="F464" s="34"/>
      <c r="G464" s="34"/>
      <c r="H464" s="34"/>
      <c r="I464" s="34"/>
    </row>
    <row r="465" spans="1:9" x14ac:dyDescent="0.2">
      <c r="A465" s="34"/>
      <c r="B465" s="34"/>
      <c r="C465" s="34"/>
      <c r="D465" s="34"/>
      <c r="E465" s="34"/>
      <c r="F465" s="34"/>
      <c r="G465" s="34"/>
      <c r="H465" s="34"/>
      <c r="I465" s="34"/>
    </row>
    <row r="466" spans="1:9" x14ac:dyDescent="0.2">
      <c r="A466" s="34"/>
      <c r="B466" s="34"/>
      <c r="C466" s="34"/>
      <c r="D466" s="34"/>
      <c r="E466" s="34"/>
      <c r="F466" s="34"/>
      <c r="G466" s="34"/>
      <c r="H466" s="34"/>
      <c r="I466" s="34"/>
    </row>
    <row r="467" spans="1:9" x14ac:dyDescent="0.2">
      <c r="A467" s="34"/>
      <c r="B467" s="34"/>
      <c r="C467" s="34"/>
      <c r="D467" s="34"/>
      <c r="E467" s="34"/>
      <c r="F467" s="34"/>
      <c r="G467" s="34"/>
      <c r="H467" s="34"/>
      <c r="I467" s="34"/>
    </row>
    <row r="468" spans="1:9" x14ac:dyDescent="0.2">
      <c r="A468" s="34"/>
      <c r="B468" s="34"/>
      <c r="C468" s="34"/>
      <c r="D468" s="34"/>
      <c r="E468" s="34"/>
      <c r="F468" s="34"/>
      <c r="G468" s="34"/>
      <c r="H468" s="34"/>
      <c r="I468" s="34"/>
    </row>
    <row r="469" spans="1:9" x14ac:dyDescent="0.2">
      <c r="A469" s="34"/>
      <c r="B469" s="34"/>
      <c r="C469" s="34"/>
      <c r="D469" s="34"/>
      <c r="E469" s="34"/>
      <c r="F469" s="34"/>
      <c r="G469" s="34"/>
      <c r="H469" s="34"/>
      <c r="I469" s="34"/>
    </row>
    <row r="470" spans="1:9" x14ac:dyDescent="0.2">
      <c r="A470" s="34"/>
      <c r="B470" s="34"/>
      <c r="C470" s="34"/>
      <c r="D470" s="34"/>
      <c r="E470" s="34"/>
      <c r="F470" s="34"/>
      <c r="G470" s="34"/>
      <c r="H470" s="34"/>
      <c r="I470" s="34"/>
    </row>
    <row r="471" spans="1:9" x14ac:dyDescent="0.2">
      <c r="A471" s="34"/>
      <c r="B471" s="34"/>
      <c r="C471" s="34"/>
      <c r="D471" s="34"/>
      <c r="E471" s="34"/>
      <c r="F471" s="34"/>
      <c r="G471" s="34"/>
      <c r="H471" s="34"/>
      <c r="I471" s="34"/>
    </row>
    <row r="472" spans="1:9" x14ac:dyDescent="0.2">
      <c r="A472" s="34"/>
      <c r="B472" s="34"/>
      <c r="C472" s="34"/>
      <c r="D472" s="34"/>
      <c r="E472" s="34"/>
      <c r="F472" s="34"/>
      <c r="G472" s="34"/>
      <c r="H472" s="34"/>
      <c r="I472" s="34"/>
    </row>
    <row r="473" spans="1:9" x14ac:dyDescent="0.2">
      <c r="A473" s="34"/>
      <c r="B473" s="34"/>
      <c r="C473" s="34"/>
      <c r="D473" s="34"/>
      <c r="E473" s="34"/>
      <c r="F473" s="34"/>
      <c r="G473" s="34"/>
      <c r="H473" s="34"/>
      <c r="I473" s="34"/>
    </row>
    <row r="474" spans="1:9" x14ac:dyDescent="0.2">
      <c r="A474" s="34"/>
      <c r="B474" s="34"/>
      <c r="C474" s="34"/>
      <c r="D474" s="34"/>
      <c r="E474" s="34"/>
      <c r="F474" s="34"/>
      <c r="G474" s="34"/>
      <c r="H474" s="34"/>
      <c r="I474" s="34"/>
    </row>
    <row r="475" spans="1:9" x14ac:dyDescent="0.2">
      <c r="A475" s="34"/>
      <c r="B475" s="34"/>
      <c r="C475" s="34"/>
      <c r="D475" s="34"/>
      <c r="E475" s="34"/>
      <c r="F475" s="34"/>
      <c r="G475" s="34"/>
      <c r="H475" s="34"/>
      <c r="I475" s="34"/>
    </row>
    <row r="476" spans="1:9" x14ac:dyDescent="0.2">
      <c r="A476" s="34"/>
      <c r="B476" s="34"/>
      <c r="C476" s="34"/>
      <c r="D476" s="34"/>
      <c r="E476" s="34"/>
      <c r="F476" s="34"/>
      <c r="G476" s="34"/>
      <c r="H476" s="34"/>
      <c r="I476" s="34"/>
    </row>
    <row r="477" spans="1:9" x14ac:dyDescent="0.2">
      <c r="A477" s="34"/>
      <c r="B477" s="34"/>
      <c r="C477" s="34"/>
      <c r="D477" s="34"/>
      <c r="E477" s="34"/>
      <c r="F477" s="34"/>
      <c r="G477" s="34"/>
      <c r="H477" s="34"/>
      <c r="I477" s="34"/>
    </row>
    <row r="478" spans="1:9" x14ac:dyDescent="0.2">
      <c r="A478" s="34"/>
      <c r="B478" s="34"/>
      <c r="C478" s="34"/>
      <c r="D478" s="34"/>
      <c r="E478" s="34"/>
      <c r="F478" s="34"/>
      <c r="G478" s="34"/>
      <c r="H478" s="34"/>
      <c r="I478" s="34"/>
    </row>
    <row r="479" spans="1:9" x14ac:dyDescent="0.2">
      <c r="A479" s="34"/>
      <c r="B479" s="34"/>
      <c r="C479" s="34"/>
      <c r="D479" s="34"/>
      <c r="E479" s="34"/>
      <c r="F479" s="34"/>
      <c r="G479" s="34"/>
      <c r="H479" s="34"/>
      <c r="I479" s="34"/>
    </row>
    <row r="480" spans="1:9" x14ac:dyDescent="0.2">
      <c r="A480" s="34"/>
      <c r="B480" s="34"/>
      <c r="C480" s="34"/>
      <c r="D480" s="34"/>
      <c r="E480" s="34"/>
      <c r="F480" s="34"/>
      <c r="G480" s="34"/>
      <c r="H480" s="34"/>
      <c r="I480" s="34"/>
    </row>
    <row r="481" spans="1:9" x14ac:dyDescent="0.2">
      <c r="A481" s="34"/>
      <c r="B481" s="34"/>
      <c r="C481" s="34"/>
      <c r="D481" s="34"/>
      <c r="E481" s="34"/>
      <c r="F481" s="34"/>
      <c r="G481" s="34"/>
      <c r="H481" s="34"/>
      <c r="I481" s="34"/>
    </row>
    <row r="482" spans="1:9" x14ac:dyDescent="0.2">
      <c r="A482" s="34"/>
      <c r="B482" s="34"/>
      <c r="C482" s="34"/>
      <c r="D482" s="34"/>
      <c r="E482" s="34"/>
      <c r="F482" s="34"/>
      <c r="G482" s="34"/>
      <c r="H482" s="34"/>
      <c r="I482" s="34"/>
    </row>
    <row r="483" spans="1:9" x14ac:dyDescent="0.2">
      <c r="A483" s="34"/>
      <c r="B483" s="34"/>
      <c r="C483" s="34"/>
      <c r="D483" s="34"/>
      <c r="E483" s="34"/>
      <c r="F483" s="34"/>
      <c r="G483" s="34"/>
      <c r="H483" s="34"/>
      <c r="I483" s="34"/>
    </row>
    <row r="484" spans="1:9" x14ac:dyDescent="0.2">
      <c r="A484" s="34"/>
      <c r="B484" s="34"/>
      <c r="C484" s="34"/>
      <c r="D484" s="34"/>
      <c r="E484" s="34"/>
      <c r="F484" s="34"/>
      <c r="G484" s="34"/>
      <c r="H484" s="34"/>
      <c r="I484" s="34"/>
    </row>
    <row r="485" spans="1:9" x14ac:dyDescent="0.2">
      <c r="A485" s="34"/>
      <c r="B485" s="34"/>
      <c r="C485" s="34"/>
      <c r="D485" s="34"/>
      <c r="E485" s="34"/>
      <c r="F485" s="34"/>
      <c r="G485" s="34"/>
      <c r="H485" s="34"/>
      <c r="I485" s="34"/>
    </row>
    <row r="486" spans="1:9" x14ac:dyDescent="0.2">
      <c r="A486" s="34"/>
      <c r="B486" s="34"/>
      <c r="C486" s="34"/>
      <c r="D486" s="34"/>
      <c r="E486" s="34"/>
      <c r="F486" s="34"/>
      <c r="G486" s="34"/>
      <c r="H486" s="34"/>
      <c r="I486" s="34"/>
    </row>
    <row r="487" spans="1:9" x14ac:dyDescent="0.2">
      <c r="A487" s="34"/>
      <c r="B487" s="34"/>
      <c r="C487" s="34"/>
      <c r="D487" s="34"/>
      <c r="E487" s="34"/>
      <c r="F487" s="34"/>
      <c r="G487" s="34"/>
      <c r="H487" s="34"/>
      <c r="I487" s="34"/>
    </row>
    <row r="488" spans="1:9" x14ac:dyDescent="0.2">
      <c r="A488" s="34"/>
      <c r="B488" s="34"/>
      <c r="C488" s="34"/>
      <c r="D488" s="34"/>
      <c r="E488" s="34"/>
      <c r="F488" s="34"/>
      <c r="G488" s="34"/>
      <c r="H488" s="34"/>
      <c r="I488" s="34"/>
    </row>
    <row r="489" spans="1:9" x14ac:dyDescent="0.2">
      <c r="A489" s="34"/>
      <c r="B489" s="34"/>
      <c r="C489" s="34"/>
      <c r="D489" s="34"/>
      <c r="E489" s="34"/>
      <c r="F489" s="34"/>
      <c r="G489" s="34"/>
      <c r="H489" s="34"/>
      <c r="I489" s="34"/>
    </row>
    <row r="490" spans="1:9" x14ac:dyDescent="0.2">
      <c r="A490" s="34"/>
      <c r="B490" s="34"/>
      <c r="C490" s="34"/>
      <c r="D490" s="34"/>
      <c r="E490" s="34"/>
      <c r="F490" s="34"/>
      <c r="G490" s="34"/>
      <c r="H490" s="34"/>
      <c r="I490" s="34"/>
    </row>
    <row r="491" spans="1:9" x14ac:dyDescent="0.2">
      <c r="A491" s="34"/>
      <c r="B491" s="34"/>
      <c r="C491" s="34"/>
      <c r="D491" s="34"/>
      <c r="E491" s="34"/>
      <c r="F491" s="34"/>
      <c r="G491" s="34"/>
      <c r="H491" s="34"/>
      <c r="I491" s="34"/>
    </row>
    <row r="492" spans="1:9" x14ac:dyDescent="0.2">
      <c r="A492" s="34"/>
      <c r="B492" s="34"/>
      <c r="C492" s="34"/>
      <c r="D492" s="34"/>
      <c r="E492" s="34"/>
      <c r="F492" s="34"/>
      <c r="G492" s="34"/>
      <c r="H492" s="34"/>
      <c r="I492" s="34"/>
    </row>
    <row r="493" spans="1:9" x14ac:dyDescent="0.2">
      <c r="A493" s="34"/>
      <c r="B493" s="34"/>
      <c r="C493" s="34"/>
      <c r="D493" s="34"/>
      <c r="E493" s="34"/>
      <c r="F493" s="34"/>
      <c r="G493" s="34"/>
      <c r="H493" s="34"/>
      <c r="I493" s="34"/>
    </row>
    <row r="494" spans="1:9" x14ac:dyDescent="0.2">
      <c r="A494" s="34"/>
      <c r="B494" s="34"/>
      <c r="C494" s="34"/>
      <c r="D494" s="34"/>
      <c r="E494" s="34"/>
      <c r="F494" s="34"/>
      <c r="G494" s="34"/>
      <c r="H494" s="34"/>
      <c r="I494" s="34"/>
    </row>
    <row r="495" spans="1:9" x14ac:dyDescent="0.2">
      <c r="A495" s="34"/>
      <c r="B495" s="34"/>
      <c r="C495" s="34"/>
      <c r="D495" s="34"/>
      <c r="E495" s="34"/>
      <c r="F495" s="34"/>
      <c r="G495" s="34"/>
      <c r="H495" s="34"/>
      <c r="I495" s="34"/>
    </row>
    <row r="496" spans="1:9" x14ac:dyDescent="0.2">
      <c r="A496" s="34"/>
      <c r="B496" s="34"/>
      <c r="C496" s="34"/>
      <c r="D496" s="34"/>
      <c r="E496" s="34"/>
      <c r="F496" s="34"/>
      <c r="G496" s="34"/>
      <c r="H496" s="34"/>
      <c r="I496" s="34"/>
    </row>
    <row r="497" spans="1:9" x14ac:dyDescent="0.2">
      <c r="A497" s="34"/>
      <c r="B497" s="34"/>
      <c r="C497" s="34"/>
      <c r="D497" s="34"/>
      <c r="E497" s="34"/>
      <c r="F497" s="34"/>
      <c r="G497" s="34"/>
      <c r="H497" s="34"/>
      <c r="I497" s="34"/>
    </row>
    <row r="498" spans="1:9" x14ac:dyDescent="0.2">
      <c r="A498" s="34"/>
      <c r="B498" s="34"/>
      <c r="C498" s="34"/>
      <c r="D498" s="34"/>
      <c r="E498" s="34"/>
      <c r="F498" s="34"/>
      <c r="G498" s="34"/>
      <c r="H498" s="34"/>
      <c r="I498" s="34"/>
    </row>
    <row r="499" spans="1:9" x14ac:dyDescent="0.2">
      <c r="A499" s="34"/>
      <c r="B499" s="34"/>
      <c r="C499" s="34"/>
      <c r="D499" s="34"/>
      <c r="E499" s="34"/>
      <c r="F499" s="34"/>
      <c r="G499" s="34"/>
      <c r="H499" s="34"/>
      <c r="I499" s="34"/>
    </row>
    <row r="500" spans="1:9" x14ac:dyDescent="0.2">
      <c r="A500" s="34"/>
      <c r="B500" s="34"/>
      <c r="C500" s="34"/>
      <c r="D500" s="34"/>
      <c r="E500" s="34"/>
      <c r="F500" s="34"/>
      <c r="G500" s="34"/>
      <c r="H500" s="34"/>
      <c r="I500" s="34"/>
    </row>
    <row r="501" spans="1:9" x14ac:dyDescent="0.2">
      <c r="A501" s="34"/>
      <c r="B501" s="34"/>
      <c r="C501" s="34"/>
      <c r="D501" s="34"/>
      <c r="E501" s="34"/>
      <c r="F501" s="34"/>
      <c r="G501" s="34"/>
      <c r="H501" s="34"/>
      <c r="I501" s="34"/>
    </row>
    <row r="502" spans="1:9" x14ac:dyDescent="0.2">
      <c r="A502" s="34"/>
      <c r="B502" s="34"/>
      <c r="C502" s="34"/>
      <c r="D502" s="34"/>
      <c r="E502" s="34"/>
      <c r="F502" s="34"/>
      <c r="G502" s="34"/>
      <c r="H502" s="34"/>
      <c r="I502" s="34"/>
    </row>
  </sheetData>
  <mergeCells count="52">
    <mergeCell ref="B9:K9"/>
    <mergeCell ref="C34:J35"/>
    <mergeCell ref="C79:J80"/>
    <mergeCell ref="D102:E102"/>
    <mergeCell ref="D103:E103"/>
    <mergeCell ref="D71:E71"/>
    <mergeCell ref="C57:H57"/>
    <mergeCell ref="C38:H38"/>
    <mergeCell ref="C74:H74"/>
    <mergeCell ref="C55:H55"/>
    <mergeCell ref="C36:H36"/>
    <mergeCell ref="D52:E52"/>
    <mergeCell ref="C15:F15"/>
    <mergeCell ref="D16:F16"/>
    <mergeCell ref="D17:F17"/>
    <mergeCell ref="D18:F18"/>
    <mergeCell ref="D104:E104"/>
    <mergeCell ref="D105:E105"/>
    <mergeCell ref="D106:E106"/>
    <mergeCell ref="D101:E101"/>
    <mergeCell ref="C83:D83"/>
    <mergeCell ref="C86:H86"/>
    <mergeCell ref="C94:H94"/>
    <mergeCell ref="D96:E96"/>
    <mergeCell ref="D97:E97"/>
    <mergeCell ref="D98:E98"/>
    <mergeCell ref="D99:E99"/>
    <mergeCell ref="D100:E100"/>
    <mergeCell ref="C91:J92"/>
    <mergeCell ref="C30:H30"/>
    <mergeCell ref="C11:G11"/>
    <mergeCell ref="C32:F32"/>
    <mergeCell ref="D20:F20"/>
    <mergeCell ref="D21:F21"/>
    <mergeCell ref="D22:F22"/>
    <mergeCell ref="D23:F23"/>
    <mergeCell ref="C12:J13"/>
    <mergeCell ref="D19:F19"/>
    <mergeCell ref="D24:F24"/>
    <mergeCell ref="D25:F25"/>
    <mergeCell ref="D26:F26"/>
    <mergeCell ref="D27:F27"/>
    <mergeCell ref="D107:E107"/>
    <mergeCell ref="D108:E108"/>
    <mergeCell ref="D109:E109"/>
    <mergeCell ref="D110:E110"/>
    <mergeCell ref="D111:E111"/>
    <mergeCell ref="D112:E112"/>
    <mergeCell ref="D113:E113"/>
    <mergeCell ref="D114:E114"/>
    <mergeCell ref="D115:E115"/>
    <mergeCell ref="D116:E116"/>
  </mergeCells>
  <pageMargins left="0.21875" right="0.15625" top="0.32291666666666669" bottom="0.39583333333333331"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R129"/>
  <sheetViews>
    <sheetView workbookViewId="0">
      <selection activeCell="J40" sqref="J40"/>
    </sheetView>
  </sheetViews>
  <sheetFormatPr baseColWidth="10" defaultRowHeight="12" x14ac:dyDescent="0.2"/>
  <cols>
    <col min="1" max="2" width="3.7109375" style="1" customWidth="1"/>
    <col min="3" max="16384" width="11.42578125" style="1"/>
  </cols>
  <sheetData>
    <row r="1" spans="1:18" x14ac:dyDescent="0.2">
      <c r="A1" s="24"/>
      <c r="B1" s="24"/>
      <c r="C1" s="24"/>
      <c r="D1" s="24"/>
      <c r="E1" s="24"/>
      <c r="F1" s="24"/>
      <c r="G1" s="24"/>
      <c r="H1" s="24"/>
      <c r="I1" s="24"/>
      <c r="J1" s="24"/>
      <c r="K1" s="9"/>
      <c r="L1" s="9"/>
      <c r="M1" s="9"/>
      <c r="N1" s="9"/>
      <c r="O1" s="9"/>
      <c r="P1" s="9"/>
      <c r="Q1" s="9"/>
      <c r="R1" s="9"/>
    </row>
    <row r="2" spans="1:18" x14ac:dyDescent="0.2">
      <c r="A2" s="24"/>
      <c r="B2" s="24"/>
      <c r="C2" s="24"/>
      <c r="D2" s="24"/>
      <c r="E2" s="24"/>
      <c r="F2" s="24"/>
      <c r="G2" s="24"/>
      <c r="H2" s="24"/>
      <c r="I2" s="24"/>
      <c r="J2" s="24"/>
      <c r="K2" s="9"/>
      <c r="L2" s="9"/>
      <c r="M2" s="9"/>
      <c r="N2" s="9"/>
      <c r="O2" s="9"/>
      <c r="P2" s="9"/>
      <c r="Q2" s="9"/>
      <c r="R2" s="9"/>
    </row>
    <row r="3" spans="1:18" x14ac:dyDescent="0.2">
      <c r="A3" s="24"/>
      <c r="B3" s="24"/>
      <c r="C3" s="24"/>
      <c r="D3" s="24"/>
      <c r="E3" s="24"/>
      <c r="F3" s="24"/>
      <c r="G3" s="24"/>
      <c r="H3" s="24"/>
      <c r="I3" s="24"/>
      <c r="J3" s="24"/>
      <c r="K3" s="9"/>
      <c r="L3" s="9"/>
      <c r="M3" s="9"/>
      <c r="N3" s="9"/>
      <c r="O3" s="9"/>
      <c r="P3" s="9"/>
      <c r="Q3" s="9"/>
      <c r="R3" s="9"/>
    </row>
    <row r="4" spans="1:18" x14ac:dyDescent="0.2">
      <c r="A4" s="24"/>
      <c r="B4" s="24"/>
      <c r="C4" s="24"/>
      <c r="D4" s="24"/>
      <c r="E4" s="24"/>
      <c r="F4" s="24"/>
      <c r="G4" s="24"/>
      <c r="H4" s="24"/>
      <c r="I4" s="24"/>
      <c r="J4" s="24"/>
      <c r="K4" s="9"/>
      <c r="L4" s="9"/>
      <c r="M4" s="9"/>
      <c r="N4" s="9"/>
      <c r="O4" s="9"/>
      <c r="P4" s="9"/>
      <c r="Q4" s="9"/>
      <c r="R4" s="9"/>
    </row>
    <row r="5" spans="1:18" x14ac:dyDescent="0.2">
      <c r="A5" s="24"/>
      <c r="B5" s="24"/>
      <c r="C5" s="24"/>
      <c r="D5" s="24"/>
      <c r="E5" s="24"/>
      <c r="F5" s="24"/>
      <c r="G5" s="24"/>
      <c r="H5" s="24"/>
      <c r="I5" s="24"/>
      <c r="J5" s="24"/>
      <c r="K5" s="9"/>
      <c r="L5" s="9"/>
      <c r="M5" s="9"/>
      <c r="N5" s="9"/>
      <c r="O5" s="9"/>
      <c r="P5" s="9"/>
      <c r="Q5" s="9"/>
      <c r="R5" s="9"/>
    </row>
    <row r="6" spans="1:18" x14ac:dyDescent="0.2">
      <c r="A6" s="24"/>
      <c r="B6" s="24"/>
      <c r="C6" s="24"/>
      <c r="D6" s="24"/>
      <c r="E6" s="24"/>
      <c r="F6" s="24"/>
      <c r="G6" s="24"/>
      <c r="H6" s="24"/>
      <c r="I6" s="24"/>
      <c r="J6" s="24"/>
      <c r="K6" s="9"/>
      <c r="L6" s="9"/>
      <c r="M6" s="9"/>
      <c r="N6" s="9"/>
      <c r="O6" s="9"/>
      <c r="P6" s="9"/>
      <c r="Q6" s="9"/>
      <c r="R6" s="9"/>
    </row>
    <row r="7" spans="1:18" x14ac:dyDescent="0.2">
      <c r="A7" s="24"/>
      <c r="B7" s="24"/>
      <c r="C7" s="24"/>
      <c r="D7" s="24"/>
      <c r="E7" s="24"/>
      <c r="F7" s="24"/>
      <c r="G7" s="24"/>
      <c r="H7" s="24"/>
      <c r="I7" s="24"/>
      <c r="J7" s="24"/>
      <c r="K7" s="9"/>
      <c r="L7" s="9"/>
      <c r="M7" s="9"/>
      <c r="N7" s="9"/>
      <c r="O7" s="9"/>
      <c r="P7" s="9"/>
      <c r="Q7" s="9"/>
      <c r="R7" s="9"/>
    </row>
    <row r="8" spans="1:18" x14ac:dyDescent="0.2">
      <c r="A8" s="24"/>
      <c r="B8" s="24"/>
      <c r="C8" s="24"/>
      <c r="D8" s="24"/>
      <c r="E8" s="24"/>
      <c r="F8" s="24"/>
      <c r="G8" s="24"/>
      <c r="H8" s="24"/>
      <c r="I8" s="24"/>
      <c r="J8" s="24"/>
      <c r="K8" s="9"/>
      <c r="L8" s="9"/>
      <c r="M8" s="9"/>
      <c r="N8" s="9"/>
      <c r="O8" s="9"/>
      <c r="P8" s="9"/>
      <c r="Q8" s="9"/>
      <c r="R8" s="9"/>
    </row>
    <row r="9" spans="1:18" ht="21.75" thickBot="1" x14ac:dyDescent="0.4">
      <c r="A9" s="24"/>
      <c r="B9" s="343" t="s">
        <v>2692</v>
      </c>
      <c r="C9" s="343"/>
      <c r="D9" s="343"/>
      <c r="E9" s="226"/>
      <c r="F9" s="226"/>
      <c r="G9" s="226"/>
      <c r="H9" s="226"/>
      <c r="I9" s="226"/>
      <c r="J9" s="226"/>
      <c r="K9" s="227"/>
      <c r="L9" s="227"/>
      <c r="M9" s="9"/>
      <c r="N9" s="9"/>
      <c r="O9" s="9"/>
      <c r="P9" s="9"/>
      <c r="Q9" s="9"/>
      <c r="R9" s="9"/>
    </row>
    <row r="10" spans="1:18" ht="12.75" thickTop="1" x14ac:dyDescent="0.2">
      <c r="A10" s="24"/>
      <c r="B10" s="24"/>
      <c r="C10" s="24"/>
      <c r="D10" s="24"/>
      <c r="E10" s="24"/>
      <c r="F10" s="24"/>
      <c r="G10" s="24"/>
      <c r="H10" s="24"/>
      <c r="I10" s="24"/>
      <c r="J10" s="24"/>
      <c r="K10" s="9"/>
      <c r="L10" s="9"/>
      <c r="M10" s="9"/>
      <c r="N10" s="9"/>
      <c r="O10" s="9"/>
      <c r="P10" s="9"/>
      <c r="Q10" s="9"/>
      <c r="R10" s="9"/>
    </row>
    <row r="11" spans="1:18" ht="13.5" x14ac:dyDescent="0.25">
      <c r="A11" s="24"/>
      <c r="B11" s="24"/>
      <c r="C11" s="42" t="s">
        <v>42</v>
      </c>
      <c r="D11" s="24"/>
      <c r="E11" s="24"/>
      <c r="F11" s="24"/>
      <c r="G11" s="24"/>
      <c r="H11" s="24"/>
      <c r="I11" s="24"/>
      <c r="J11" s="24"/>
      <c r="K11" s="9"/>
      <c r="L11" s="9"/>
      <c r="M11" s="9"/>
      <c r="N11" s="9"/>
      <c r="O11" s="9"/>
      <c r="P11" s="9"/>
      <c r="Q11" s="9"/>
      <c r="R11" s="9"/>
    </row>
    <row r="12" spans="1:18" x14ac:dyDescent="0.2">
      <c r="A12" s="24"/>
      <c r="B12" s="24"/>
      <c r="C12" s="24"/>
      <c r="D12" s="24"/>
      <c r="E12" s="24"/>
      <c r="F12" s="24"/>
      <c r="G12" s="24"/>
      <c r="H12" s="24"/>
      <c r="I12" s="24"/>
      <c r="J12" s="24"/>
      <c r="K12" s="9"/>
      <c r="L12" s="9"/>
      <c r="M12" s="9"/>
      <c r="N12" s="9"/>
      <c r="O12" s="9"/>
      <c r="P12" s="9"/>
      <c r="Q12" s="9"/>
      <c r="R12" s="9"/>
    </row>
    <row r="13" spans="1:18" ht="12" customHeight="1" x14ac:dyDescent="0.2">
      <c r="A13" s="24"/>
      <c r="B13" s="24"/>
      <c r="C13" s="344" t="s">
        <v>2665</v>
      </c>
      <c r="D13" s="344"/>
      <c r="E13" s="344"/>
      <c r="F13" s="344"/>
      <c r="G13" s="344"/>
      <c r="H13" s="344"/>
      <c r="I13" s="344"/>
      <c r="J13" s="344"/>
      <c r="K13" s="344"/>
      <c r="L13" s="344"/>
      <c r="M13" s="9"/>
      <c r="N13" s="9"/>
      <c r="O13" s="9"/>
      <c r="P13" s="9"/>
      <c r="Q13" s="9"/>
      <c r="R13" s="9"/>
    </row>
    <row r="14" spans="1:18" x14ac:dyDescent="0.2">
      <c r="A14" s="24"/>
      <c r="B14" s="24"/>
      <c r="C14" s="344"/>
      <c r="D14" s="344"/>
      <c r="E14" s="344"/>
      <c r="F14" s="344"/>
      <c r="G14" s="344"/>
      <c r="H14" s="344"/>
      <c r="I14" s="344"/>
      <c r="J14" s="344"/>
      <c r="K14" s="344"/>
      <c r="L14" s="344"/>
      <c r="M14" s="9"/>
      <c r="N14" s="9"/>
      <c r="O14" s="9"/>
      <c r="P14" s="9"/>
      <c r="Q14" s="9"/>
      <c r="R14" s="9"/>
    </row>
    <row r="15" spans="1:18" x14ac:dyDescent="0.2">
      <c r="A15" s="24"/>
      <c r="B15" s="24"/>
      <c r="C15" s="24"/>
      <c r="D15" s="24"/>
      <c r="E15" s="24"/>
      <c r="F15" s="24"/>
      <c r="G15" s="24"/>
      <c r="H15" s="24"/>
      <c r="I15" s="24"/>
      <c r="J15" s="24"/>
      <c r="K15" s="9"/>
      <c r="L15" s="9"/>
      <c r="M15" s="9"/>
      <c r="N15" s="9"/>
      <c r="O15" s="9"/>
      <c r="P15" s="9"/>
      <c r="Q15" s="9"/>
      <c r="R15" s="9"/>
    </row>
    <row r="16" spans="1:18" ht="12.75" thickBot="1" x14ac:dyDescent="0.25">
      <c r="A16" s="24"/>
      <c r="B16" s="24"/>
      <c r="C16" s="24"/>
      <c r="D16" s="24"/>
      <c r="E16" s="24"/>
      <c r="F16" s="24"/>
      <c r="G16" s="24"/>
      <c r="H16" s="24"/>
      <c r="I16" s="24"/>
      <c r="J16" s="24"/>
      <c r="K16" s="9"/>
      <c r="L16" s="9"/>
      <c r="M16" s="9"/>
      <c r="N16" s="9"/>
      <c r="O16" s="9"/>
      <c r="P16" s="9"/>
      <c r="Q16" s="9"/>
      <c r="R16" s="9"/>
    </row>
    <row r="17" spans="1:18" ht="15" thickTop="1" thickBot="1" x14ac:dyDescent="0.3">
      <c r="A17" s="24"/>
      <c r="B17" s="24"/>
      <c r="C17" s="24"/>
      <c r="D17" s="345" t="s">
        <v>43</v>
      </c>
      <c r="E17" s="345"/>
      <c r="F17" s="345"/>
      <c r="G17" s="346" t="s">
        <v>44</v>
      </c>
      <c r="H17" s="346"/>
      <c r="I17" s="346"/>
      <c r="J17" s="24"/>
      <c r="K17" s="9"/>
      <c r="L17" s="9"/>
      <c r="M17" s="9"/>
      <c r="N17" s="9"/>
      <c r="O17" s="9"/>
      <c r="P17" s="9"/>
      <c r="Q17" s="9"/>
      <c r="R17" s="9"/>
    </row>
    <row r="18" spans="1:18" ht="13.5" thickTop="1" thickBot="1" x14ac:dyDescent="0.25">
      <c r="A18" s="24"/>
      <c r="B18" s="24"/>
      <c r="C18" s="24"/>
      <c r="D18" s="302"/>
      <c r="E18" s="302"/>
      <c r="F18" s="302"/>
      <c r="G18" s="302"/>
      <c r="H18" s="302"/>
      <c r="I18" s="302"/>
      <c r="J18" s="24"/>
      <c r="K18" s="9"/>
      <c r="L18" s="9"/>
      <c r="M18" s="9"/>
      <c r="N18" s="9"/>
      <c r="O18" s="9"/>
      <c r="P18" s="9"/>
      <c r="Q18" s="9"/>
      <c r="R18" s="9"/>
    </row>
    <row r="19" spans="1:18" ht="13.5" thickTop="1" thickBot="1" x14ac:dyDescent="0.25">
      <c r="A19" s="24"/>
      <c r="B19" s="24"/>
      <c r="C19" s="24"/>
      <c r="D19" s="302"/>
      <c r="E19" s="302"/>
      <c r="F19" s="302"/>
      <c r="G19" s="302"/>
      <c r="H19" s="302"/>
      <c r="I19" s="302"/>
      <c r="J19" s="24"/>
      <c r="K19" s="9"/>
      <c r="L19" s="9"/>
      <c r="M19" s="9"/>
      <c r="N19" s="9"/>
      <c r="O19" s="9"/>
      <c r="P19" s="9"/>
      <c r="Q19" s="9"/>
      <c r="R19" s="9"/>
    </row>
    <row r="20" spans="1:18" ht="13.5" thickTop="1" thickBot="1" x14ac:dyDescent="0.25">
      <c r="A20" s="24"/>
      <c r="B20" s="24"/>
      <c r="C20" s="24"/>
      <c r="D20" s="302"/>
      <c r="E20" s="302"/>
      <c r="F20" s="302"/>
      <c r="G20" s="302"/>
      <c r="H20" s="302"/>
      <c r="I20" s="302"/>
      <c r="J20" s="24"/>
      <c r="K20" s="9"/>
      <c r="L20" s="9"/>
      <c r="M20" s="9"/>
      <c r="N20" s="9"/>
      <c r="O20" s="9"/>
      <c r="P20" s="9"/>
      <c r="Q20" s="9"/>
      <c r="R20" s="9"/>
    </row>
    <row r="21" spans="1:18" ht="13.5" thickTop="1" thickBot="1" x14ac:dyDescent="0.25">
      <c r="A21" s="24"/>
      <c r="B21" s="24"/>
      <c r="C21" s="24"/>
      <c r="D21" s="302"/>
      <c r="E21" s="302"/>
      <c r="F21" s="302"/>
      <c r="G21" s="302"/>
      <c r="H21" s="302"/>
      <c r="I21" s="302"/>
      <c r="J21" s="24"/>
      <c r="K21" s="9"/>
      <c r="L21" s="9"/>
      <c r="M21" s="9"/>
      <c r="N21" s="9"/>
      <c r="O21" s="9"/>
      <c r="P21" s="9"/>
      <c r="Q21" s="9"/>
      <c r="R21" s="9"/>
    </row>
    <row r="22" spans="1:18" ht="13.5" thickTop="1" thickBot="1" x14ac:dyDescent="0.25">
      <c r="A22" s="24"/>
      <c r="B22" s="24"/>
      <c r="C22" s="24"/>
      <c r="D22" s="302"/>
      <c r="E22" s="302"/>
      <c r="F22" s="302"/>
      <c r="G22" s="302"/>
      <c r="H22" s="302"/>
      <c r="I22" s="302"/>
      <c r="J22" s="24"/>
      <c r="K22" s="9"/>
      <c r="L22" s="9"/>
      <c r="M22" s="9"/>
      <c r="N22" s="9"/>
      <c r="O22" s="9"/>
      <c r="P22" s="9"/>
      <c r="Q22" s="9"/>
      <c r="R22" s="9"/>
    </row>
    <row r="23" spans="1:18" ht="13.5" thickTop="1" thickBot="1" x14ac:dyDescent="0.25">
      <c r="A23" s="24"/>
      <c r="B23" s="24"/>
      <c r="C23" s="24"/>
      <c r="D23" s="302"/>
      <c r="E23" s="302"/>
      <c r="F23" s="302"/>
      <c r="G23" s="302"/>
      <c r="H23" s="302"/>
      <c r="I23" s="302"/>
      <c r="J23" s="24"/>
      <c r="K23" s="9"/>
      <c r="L23" s="9"/>
      <c r="M23" s="9"/>
      <c r="N23" s="9"/>
      <c r="O23" s="9"/>
      <c r="P23" s="9"/>
      <c r="Q23" s="9"/>
      <c r="R23" s="9"/>
    </row>
    <row r="24" spans="1:18" ht="13.5" thickTop="1" thickBot="1" x14ac:dyDescent="0.25">
      <c r="A24" s="24"/>
      <c r="B24" s="24"/>
      <c r="C24" s="24"/>
      <c r="D24" s="302"/>
      <c r="E24" s="302"/>
      <c r="F24" s="302"/>
      <c r="G24" s="302"/>
      <c r="H24" s="302"/>
      <c r="I24" s="302"/>
      <c r="J24" s="24"/>
      <c r="K24" s="9"/>
      <c r="L24" s="9"/>
      <c r="M24" s="9"/>
      <c r="N24" s="9"/>
      <c r="O24" s="9"/>
      <c r="P24" s="9"/>
      <c r="Q24" s="9"/>
      <c r="R24" s="9"/>
    </row>
    <row r="25" spans="1:18" ht="13.5" thickTop="1" thickBot="1" x14ac:dyDescent="0.25">
      <c r="A25" s="24"/>
      <c r="B25" s="24"/>
      <c r="C25" s="24"/>
      <c r="D25" s="302"/>
      <c r="E25" s="302"/>
      <c r="F25" s="302"/>
      <c r="G25" s="302"/>
      <c r="H25" s="302"/>
      <c r="I25" s="302"/>
      <c r="J25" s="24"/>
      <c r="K25" s="9"/>
      <c r="L25" s="9"/>
      <c r="M25" s="9"/>
      <c r="N25" s="9"/>
      <c r="O25" s="9"/>
      <c r="P25" s="9"/>
      <c r="Q25" s="9"/>
      <c r="R25" s="9"/>
    </row>
    <row r="26" spans="1:18" ht="13.5" thickTop="1" thickBot="1" x14ac:dyDescent="0.25">
      <c r="A26" s="24"/>
      <c r="B26" s="24"/>
      <c r="C26" s="24"/>
      <c r="D26" s="302"/>
      <c r="E26" s="302"/>
      <c r="F26" s="302"/>
      <c r="G26" s="302"/>
      <c r="H26" s="302"/>
      <c r="I26" s="302"/>
      <c r="J26" s="24"/>
      <c r="K26" s="9"/>
      <c r="L26" s="9"/>
      <c r="M26" s="9"/>
      <c r="N26" s="9"/>
      <c r="O26" s="9"/>
      <c r="P26" s="9"/>
      <c r="Q26" s="9"/>
      <c r="R26" s="9"/>
    </row>
    <row r="27" spans="1:18" ht="13.5" thickTop="1" thickBot="1" x14ac:dyDescent="0.25">
      <c r="A27" s="24"/>
      <c r="B27" s="24"/>
      <c r="C27" s="24"/>
      <c r="D27" s="302"/>
      <c r="E27" s="302"/>
      <c r="F27" s="302"/>
      <c r="G27" s="302"/>
      <c r="H27" s="302"/>
      <c r="I27" s="302"/>
      <c r="J27" s="24"/>
      <c r="K27" s="9"/>
      <c r="L27" s="9"/>
      <c r="M27" s="9"/>
      <c r="N27" s="9"/>
      <c r="O27" s="9"/>
      <c r="P27" s="9"/>
      <c r="Q27" s="9"/>
      <c r="R27" s="9"/>
    </row>
    <row r="28" spans="1:18" ht="12.75" thickTop="1" x14ac:dyDescent="0.2">
      <c r="A28" s="24"/>
      <c r="B28" s="24"/>
      <c r="C28" s="24"/>
      <c r="D28" s="24"/>
      <c r="E28" s="24"/>
      <c r="F28" s="24"/>
      <c r="G28" s="24"/>
      <c r="H28" s="24"/>
      <c r="I28" s="24"/>
      <c r="J28" s="24"/>
      <c r="K28" s="9"/>
      <c r="L28" s="9"/>
      <c r="M28" s="9"/>
      <c r="N28" s="9"/>
      <c r="O28" s="9"/>
      <c r="P28" s="9"/>
      <c r="Q28" s="9"/>
      <c r="R28" s="9"/>
    </row>
    <row r="29" spans="1:18" x14ac:dyDescent="0.2">
      <c r="A29" s="24"/>
      <c r="B29" s="24"/>
      <c r="C29" s="24"/>
      <c r="D29" s="24"/>
      <c r="E29" s="24"/>
      <c r="F29" s="24"/>
      <c r="G29" s="24"/>
      <c r="H29" s="24"/>
      <c r="I29" s="24"/>
      <c r="J29" s="24"/>
      <c r="K29" s="9"/>
      <c r="L29" s="9"/>
      <c r="M29" s="9"/>
      <c r="N29" s="9"/>
      <c r="O29" s="9"/>
      <c r="P29" s="9"/>
      <c r="Q29" s="9"/>
      <c r="R29" s="9"/>
    </row>
    <row r="30" spans="1:18" ht="13.5" x14ac:dyDescent="0.25">
      <c r="A30" s="24"/>
      <c r="B30" s="24"/>
      <c r="C30" s="42" t="s">
        <v>45</v>
      </c>
      <c r="D30" s="24"/>
      <c r="E30" s="24"/>
      <c r="F30" s="24"/>
      <c r="G30" s="24"/>
      <c r="H30" s="24"/>
      <c r="I30" s="24"/>
      <c r="J30" s="24"/>
      <c r="K30" s="9"/>
      <c r="L30" s="9"/>
      <c r="M30" s="9"/>
      <c r="N30" s="9"/>
      <c r="O30" s="9"/>
      <c r="P30" s="9"/>
      <c r="Q30" s="9"/>
      <c r="R30" s="9"/>
    </row>
    <row r="31" spans="1:18" x14ac:dyDescent="0.2">
      <c r="A31" s="24"/>
      <c r="B31" s="24"/>
      <c r="C31" s="24"/>
      <c r="D31" s="24"/>
      <c r="E31" s="24"/>
      <c r="F31" s="24"/>
      <c r="G31" s="24"/>
      <c r="H31" s="24"/>
      <c r="I31" s="24"/>
      <c r="J31" s="24"/>
      <c r="K31" s="9"/>
      <c r="L31" s="9"/>
      <c r="M31" s="9"/>
      <c r="N31" s="9"/>
      <c r="O31" s="9"/>
      <c r="P31" s="9"/>
      <c r="Q31" s="9"/>
      <c r="R31" s="9"/>
    </row>
    <row r="32" spans="1:18" ht="12" customHeight="1" x14ac:dyDescent="0.2">
      <c r="A32" s="24"/>
      <c r="B32" s="24"/>
      <c r="C32" s="307" t="s">
        <v>2689</v>
      </c>
      <c r="D32" s="307"/>
      <c r="E32" s="307"/>
      <c r="F32" s="307"/>
      <c r="G32" s="307"/>
      <c r="H32" s="307"/>
      <c r="I32" s="307"/>
      <c r="J32" s="307"/>
      <c r="K32" s="307"/>
      <c r="L32" s="307"/>
      <c r="M32" s="9"/>
      <c r="N32" s="9"/>
      <c r="O32" s="9"/>
      <c r="P32" s="9"/>
      <c r="Q32" s="9"/>
      <c r="R32" s="9"/>
    </row>
    <row r="33" spans="1:18" x14ac:dyDescent="0.2">
      <c r="A33" s="24"/>
      <c r="B33" s="24"/>
      <c r="C33" s="307"/>
      <c r="D33" s="307"/>
      <c r="E33" s="307"/>
      <c r="F33" s="307"/>
      <c r="G33" s="307"/>
      <c r="H33" s="307"/>
      <c r="I33" s="307"/>
      <c r="J33" s="307"/>
      <c r="K33" s="307"/>
      <c r="L33" s="307"/>
      <c r="M33" s="9"/>
      <c r="N33" s="9"/>
      <c r="O33" s="9"/>
      <c r="P33" s="9"/>
      <c r="Q33" s="9"/>
      <c r="R33" s="9"/>
    </row>
    <row r="34" spans="1:18" x14ac:dyDescent="0.2">
      <c r="A34" s="24"/>
      <c r="B34" s="24"/>
      <c r="C34" s="285"/>
      <c r="D34" s="285"/>
      <c r="E34" s="285"/>
      <c r="F34" s="285"/>
      <c r="G34" s="285"/>
      <c r="H34" s="285"/>
      <c r="I34" s="285"/>
      <c r="J34" s="285"/>
      <c r="K34" s="9"/>
      <c r="L34" s="9"/>
      <c r="M34" s="9"/>
      <c r="N34" s="9"/>
      <c r="O34" s="9"/>
      <c r="P34" s="9"/>
      <c r="Q34" s="9"/>
      <c r="R34" s="9"/>
    </row>
    <row r="35" spans="1:18" x14ac:dyDescent="0.2">
      <c r="A35" s="24"/>
      <c r="B35" s="24"/>
      <c r="C35" s="24" t="s">
        <v>2690</v>
      </c>
      <c r="D35" s="24"/>
      <c r="E35" s="24"/>
      <c r="F35" s="24"/>
      <c r="G35" s="24"/>
      <c r="H35" s="24"/>
      <c r="I35" s="24"/>
      <c r="J35" s="24"/>
      <c r="K35" s="9"/>
      <c r="L35" s="9"/>
      <c r="M35" s="9"/>
      <c r="N35" s="9"/>
      <c r="O35" s="9"/>
      <c r="P35" s="9"/>
      <c r="Q35" s="9"/>
      <c r="R35" s="9"/>
    </row>
    <row r="36" spans="1:18" ht="13.5" x14ac:dyDescent="0.25">
      <c r="A36" s="24"/>
      <c r="B36" s="24"/>
      <c r="C36" s="142" t="s">
        <v>2716</v>
      </c>
      <c r="D36" s="142"/>
      <c r="E36" s="142"/>
      <c r="F36" s="142"/>
      <c r="G36" s="142"/>
      <c r="H36" s="142"/>
      <c r="I36" s="142"/>
      <c r="J36" s="142"/>
      <c r="K36" s="9"/>
      <c r="L36" s="9"/>
      <c r="M36" s="9"/>
      <c r="N36" s="9"/>
      <c r="O36" s="9"/>
      <c r="P36" s="9"/>
      <c r="Q36" s="9"/>
      <c r="R36" s="9"/>
    </row>
    <row r="37" spans="1:18" x14ac:dyDescent="0.2">
      <c r="A37" s="24"/>
      <c r="B37" s="24"/>
      <c r="C37" s="142"/>
      <c r="D37" s="142"/>
      <c r="E37" s="142"/>
      <c r="F37" s="142"/>
      <c r="G37" s="142"/>
      <c r="H37" s="142"/>
      <c r="I37" s="142"/>
      <c r="J37" s="142"/>
      <c r="K37" s="9"/>
      <c r="L37" s="9"/>
      <c r="M37" s="9"/>
      <c r="N37" s="9"/>
      <c r="O37" s="9"/>
      <c r="P37" s="9"/>
      <c r="Q37" s="9"/>
      <c r="R37" s="9"/>
    </row>
    <row r="38" spans="1:18" x14ac:dyDescent="0.2">
      <c r="A38" s="24"/>
      <c r="B38" s="24"/>
      <c r="C38" s="142"/>
      <c r="D38" s="142"/>
      <c r="E38" s="142"/>
      <c r="F38" s="142"/>
      <c r="G38" s="142"/>
      <c r="H38" s="142"/>
      <c r="I38" s="142"/>
      <c r="J38" s="142"/>
      <c r="K38" s="9"/>
      <c r="L38" s="9"/>
      <c r="M38" s="9"/>
      <c r="N38" s="9"/>
      <c r="O38" s="9"/>
      <c r="P38" s="9"/>
      <c r="Q38" s="9"/>
      <c r="R38" s="9"/>
    </row>
    <row r="39" spans="1:18" x14ac:dyDescent="0.2">
      <c r="A39" s="24"/>
      <c r="B39" s="24"/>
      <c r="C39" s="142"/>
      <c r="D39" s="142"/>
      <c r="E39" s="142"/>
      <c r="F39" s="142"/>
      <c r="G39" s="142"/>
      <c r="H39" s="142"/>
      <c r="I39" s="142"/>
      <c r="J39" s="142"/>
      <c r="K39" s="9"/>
      <c r="L39" s="9"/>
      <c r="M39" s="9"/>
      <c r="N39" s="9"/>
      <c r="O39" s="9"/>
      <c r="P39" s="9"/>
      <c r="Q39" s="9"/>
      <c r="R39" s="9"/>
    </row>
    <row r="40" spans="1:18" x14ac:dyDescent="0.2">
      <c r="A40" s="24"/>
      <c r="B40" s="24"/>
      <c r="C40" s="142"/>
      <c r="D40" s="142"/>
      <c r="E40" s="142"/>
      <c r="F40" s="142"/>
      <c r="G40" s="142"/>
      <c r="H40" s="142"/>
      <c r="I40" s="142"/>
      <c r="J40" s="142"/>
      <c r="K40" s="9"/>
      <c r="L40" s="9"/>
      <c r="M40" s="9"/>
      <c r="N40" s="9"/>
      <c r="O40" s="9"/>
      <c r="P40" s="9"/>
      <c r="Q40" s="9"/>
      <c r="R40" s="9"/>
    </row>
    <row r="41" spans="1:18" x14ac:dyDescent="0.2">
      <c r="A41" s="24"/>
      <c r="B41" s="24"/>
      <c r="C41" s="142"/>
      <c r="D41" s="142"/>
      <c r="E41" s="142"/>
      <c r="F41" s="142"/>
      <c r="G41" s="142"/>
      <c r="H41" s="142"/>
      <c r="I41" s="142"/>
      <c r="J41" s="142"/>
      <c r="K41" s="9"/>
      <c r="L41" s="9"/>
      <c r="M41" s="9"/>
      <c r="N41" s="9"/>
      <c r="O41" s="9"/>
      <c r="P41" s="9"/>
      <c r="Q41" s="9"/>
      <c r="R41" s="9"/>
    </row>
    <row r="42" spans="1:18" x14ac:dyDescent="0.2">
      <c r="A42" s="24"/>
      <c r="B42" s="24"/>
      <c r="C42" s="142"/>
      <c r="D42" s="142"/>
      <c r="E42" s="142"/>
      <c r="F42" s="142"/>
      <c r="G42" s="142"/>
      <c r="H42" s="142"/>
      <c r="I42" s="142"/>
      <c r="J42" s="142"/>
      <c r="K42" s="9"/>
      <c r="L42" s="9"/>
      <c r="M42" s="9"/>
      <c r="N42" s="9"/>
      <c r="O42" s="9"/>
      <c r="P42" s="9"/>
      <c r="Q42" s="9"/>
      <c r="R42" s="9"/>
    </row>
    <row r="43" spans="1:18" x14ac:dyDescent="0.2">
      <c r="A43" s="24"/>
      <c r="B43" s="24"/>
      <c r="C43" s="142"/>
      <c r="D43" s="142"/>
      <c r="E43" s="142"/>
      <c r="F43" s="142"/>
      <c r="G43" s="142"/>
      <c r="H43" s="142"/>
      <c r="I43" s="142"/>
      <c r="J43" s="142"/>
      <c r="K43" s="9"/>
      <c r="L43" s="9"/>
      <c r="M43" s="9"/>
      <c r="N43" s="9"/>
      <c r="O43" s="9"/>
      <c r="P43" s="9"/>
      <c r="Q43" s="9"/>
      <c r="R43" s="9"/>
    </row>
    <row r="44" spans="1:18" x14ac:dyDescent="0.2">
      <c r="A44" s="24"/>
      <c r="B44" s="24"/>
      <c r="C44" s="142"/>
      <c r="D44" s="142"/>
      <c r="E44" s="142"/>
      <c r="F44" s="142"/>
      <c r="G44" s="142"/>
      <c r="H44" s="142"/>
      <c r="I44" s="142"/>
      <c r="J44" s="142"/>
      <c r="K44" s="9"/>
      <c r="L44" s="9"/>
      <c r="M44" s="9"/>
      <c r="N44" s="9"/>
      <c r="O44" s="9"/>
      <c r="P44" s="9"/>
      <c r="Q44" s="9"/>
      <c r="R44" s="9"/>
    </row>
    <row r="45" spans="1:18" x14ac:dyDescent="0.2">
      <c r="A45" s="24"/>
      <c r="B45" s="24"/>
      <c r="C45" s="142"/>
      <c r="D45" s="142"/>
      <c r="E45" s="142"/>
      <c r="F45" s="142"/>
      <c r="G45" s="142"/>
      <c r="H45" s="142"/>
      <c r="I45" s="142"/>
      <c r="J45" s="142"/>
      <c r="K45" s="9"/>
      <c r="L45" s="9"/>
      <c r="M45" s="9"/>
      <c r="N45" s="9"/>
      <c r="O45" s="9"/>
      <c r="P45" s="9"/>
      <c r="Q45" s="9"/>
      <c r="R45" s="9"/>
    </row>
    <row r="46" spans="1:18" x14ac:dyDescent="0.2">
      <c r="A46" s="24"/>
      <c r="B46" s="24"/>
      <c r="C46" s="142"/>
      <c r="D46" s="142"/>
      <c r="E46" s="142"/>
      <c r="F46" s="142"/>
      <c r="G46" s="142"/>
      <c r="H46" s="142"/>
      <c r="I46" s="142"/>
      <c r="J46" s="142"/>
      <c r="K46" s="9"/>
      <c r="L46" s="9"/>
      <c r="M46" s="9"/>
      <c r="N46" s="9"/>
      <c r="O46" s="9"/>
      <c r="P46" s="9"/>
      <c r="Q46" s="9"/>
      <c r="R46" s="9"/>
    </row>
    <row r="47" spans="1:18" x14ac:dyDescent="0.2">
      <c r="A47" s="24"/>
      <c r="B47" s="24"/>
      <c r="C47" s="142"/>
      <c r="D47" s="142"/>
      <c r="E47" s="142"/>
      <c r="F47" s="142"/>
      <c r="G47" s="142"/>
      <c r="H47" s="142"/>
      <c r="I47" s="142"/>
      <c r="J47" s="142"/>
      <c r="K47" s="9"/>
      <c r="L47" s="9"/>
      <c r="M47" s="9"/>
      <c r="N47" s="9"/>
      <c r="O47" s="9"/>
      <c r="P47" s="9"/>
      <c r="Q47" s="9"/>
      <c r="R47" s="9"/>
    </row>
    <row r="48" spans="1:18" x14ac:dyDescent="0.2">
      <c r="A48" s="24"/>
      <c r="B48" s="24"/>
      <c r="C48" s="142"/>
      <c r="D48" s="142"/>
      <c r="E48" s="142"/>
      <c r="F48" s="142"/>
      <c r="G48" s="142"/>
      <c r="H48" s="142"/>
      <c r="I48" s="142"/>
      <c r="J48" s="142"/>
      <c r="K48" s="9"/>
      <c r="L48" s="9"/>
      <c r="M48" s="9"/>
      <c r="N48" s="9"/>
      <c r="O48" s="9"/>
      <c r="P48" s="9"/>
      <c r="Q48" s="9"/>
      <c r="R48" s="9"/>
    </row>
    <row r="49" spans="1:18" x14ac:dyDescent="0.2">
      <c r="A49" s="24"/>
      <c r="B49" s="24"/>
      <c r="C49" s="142"/>
      <c r="D49" s="142"/>
      <c r="E49" s="142"/>
      <c r="F49" s="142"/>
      <c r="G49" s="142"/>
      <c r="H49" s="142"/>
      <c r="I49" s="142"/>
      <c r="J49" s="142"/>
      <c r="K49" s="9"/>
      <c r="L49" s="9"/>
      <c r="M49" s="9"/>
      <c r="N49" s="9"/>
      <c r="O49" s="9"/>
      <c r="P49" s="9"/>
      <c r="Q49" s="9"/>
      <c r="R49" s="9"/>
    </row>
    <row r="50" spans="1:18" x14ac:dyDescent="0.2">
      <c r="A50" s="24"/>
      <c r="B50" s="24"/>
      <c r="C50" s="142"/>
      <c r="D50" s="142"/>
      <c r="E50" s="142"/>
      <c r="F50" s="142"/>
      <c r="G50" s="142"/>
      <c r="H50" s="142"/>
      <c r="I50" s="142"/>
      <c r="J50" s="142"/>
      <c r="K50" s="9"/>
      <c r="L50" s="9"/>
      <c r="M50" s="9"/>
      <c r="N50" s="9"/>
      <c r="O50" s="9"/>
      <c r="P50" s="9"/>
      <c r="Q50" s="9"/>
      <c r="R50" s="9"/>
    </row>
    <row r="51" spans="1:18" x14ac:dyDescent="0.2">
      <c r="A51" s="24"/>
      <c r="B51" s="24"/>
      <c r="C51" s="142"/>
      <c r="D51" s="142"/>
      <c r="E51" s="142"/>
      <c r="F51" s="142"/>
      <c r="G51" s="142"/>
      <c r="H51" s="142"/>
      <c r="I51" s="142"/>
      <c r="J51" s="142"/>
      <c r="K51" s="9"/>
      <c r="L51" s="9"/>
      <c r="M51" s="9"/>
      <c r="N51" s="9"/>
      <c r="O51" s="9"/>
      <c r="P51" s="9"/>
      <c r="Q51" s="9"/>
      <c r="R51" s="9"/>
    </row>
    <row r="52" spans="1:18" x14ac:dyDescent="0.2">
      <c r="A52" s="24"/>
      <c r="B52" s="24"/>
      <c r="C52" s="142"/>
      <c r="D52" s="142"/>
      <c r="E52" s="142"/>
      <c r="F52" s="142"/>
      <c r="G52" s="142"/>
      <c r="H52" s="142"/>
      <c r="I52" s="142"/>
      <c r="J52" s="142"/>
      <c r="K52" s="9"/>
      <c r="L52" s="9"/>
      <c r="M52" s="9"/>
      <c r="N52" s="9"/>
      <c r="O52" s="9"/>
      <c r="P52" s="9"/>
      <c r="Q52" s="9"/>
      <c r="R52" s="9"/>
    </row>
    <row r="53" spans="1:18" x14ac:dyDescent="0.2">
      <c r="A53" s="24"/>
      <c r="B53" s="24"/>
      <c r="C53" s="142"/>
      <c r="D53" s="142"/>
      <c r="E53" s="142"/>
      <c r="F53" s="142"/>
      <c r="G53" s="142"/>
      <c r="H53" s="142"/>
      <c r="I53" s="142"/>
      <c r="J53" s="142"/>
      <c r="K53" s="9"/>
      <c r="L53" s="9"/>
      <c r="M53" s="9"/>
      <c r="N53" s="9"/>
      <c r="O53" s="9"/>
      <c r="P53" s="9"/>
      <c r="Q53" s="9"/>
      <c r="R53" s="9"/>
    </row>
    <row r="54" spans="1:18" x14ac:dyDescent="0.2">
      <c r="A54" s="24"/>
      <c r="B54" s="24"/>
      <c r="C54" s="142"/>
      <c r="D54" s="142"/>
      <c r="E54" s="142"/>
      <c r="F54" s="142"/>
      <c r="G54" s="142"/>
      <c r="H54" s="142"/>
      <c r="I54" s="142"/>
      <c r="J54" s="142"/>
      <c r="K54" s="9"/>
      <c r="L54" s="9"/>
      <c r="M54" s="9"/>
      <c r="N54" s="9"/>
      <c r="O54" s="9"/>
      <c r="P54" s="9"/>
      <c r="Q54" s="9"/>
      <c r="R54" s="9"/>
    </row>
    <row r="55" spans="1:18" x14ac:dyDescent="0.2">
      <c r="A55" s="24"/>
      <c r="B55" s="24"/>
      <c r="C55" s="142"/>
      <c r="D55" s="142"/>
      <c r="E55" s="142"/>
      <c r="F55" s="142"/>
      <c r="G55" s="142"/>
      <c r="H55" s="142"/>
      <c r="I55" s="142"/>
      <c r="J55" s="142"/>
      <c r="K55" s="9"/>
      <c r="L55" s="9"/>
      <c r="M55" s="9"/>
      <c r="N55" s="9"/>
      <c r="O55" s="9"/>
      <c r="P55" s="9"/>
      <c r="Q55" s="9"/>
      <c r="R55" s="9"/>
    </row>
    <row r="56" spans="1:18" x14ac:dyDescent="0.2">
      <c r="A56" s="24"/>
      <c r="B56" s="24"/>
      <c r="C56" s="142"/>
      <c r="D56" s="142"/>
      <c r="E56" s="142"/>
      <c r="F56" s="142"/>
      <c r="G56" s="142"/>
      <c r="H56" s="142"/>
      <c r="I56" s="142"/>
      <c r="J56" s="142"/>
      <c r="K56" s="9"/>
      <c r="L56" s="9"/>
      <c r="M56" s="9"/>
      <c r="N56" s="9"/>
      <c r="O56" s="9"/>
      <c r="P56" s="9"/>
      <c r="Q56" s="9"/>
      <c r="R56" s="9"/>
    </row>
    <row r="57" spans="1:18" x14ac:dyDescent="0.2">
      <c r="A57" s="24"/>
      <c r="B57" s="24"/>
      <c r="C57" s="142"/>
      <c r="D57" s="142"/>
      <c r="E57" s="142"/>
      <c r="F57" s="142"/>
      <c r="G57" s="142"/>
      <c r="H57" s="142"/>
      <c r="I57" s="142"/>
      <c r="J57" s="142"/>
      <c r="K57" s="9"/>
      <c r="L57" s="9"/>
      <c r="M57" s="9"/>
      <c r="N57" s="9"/>
      <c r="O57" s="9"/>
      <c r="P57" s="9"/>
      <c r="Q57" s="9"/>
      <c r="R57" s="9"/>
    </row>
    <row r="58" spans="1:18" x14ac:dyDescent="0.2">
      <c r="A58" s="24"/>
      <c r="B58" s="24"/>
      <c r="C58" s="142"/>
      <c r="D58" s="142"/>
      <c r="E58" s="142"/>
      <c r="F58" s="142"/>
      <c r="G58" s="142"/>
      <c r="H58" s="142"/>
      <c r="I58" s="142"/>
      <c r="J58" s="142"/>
      <c r="K58" s="9"/>
      <c r="L58" s="9"/>
      <c r="M58" s="9"/>
      <c r="N58" s="9"/>
      <c r="O58" s="9"/>
      <c r="P58" s="9"/>
      <c r="Q58" s="9"/>
      <c r="R58" s="9"/>
    </row>
    <row r="59" spans="1:18" x14ac:dyDescent="0.2">
      <c r="A59" s="24"/>
      <c r="B59" s="24"/>
      <c r="C59" s="142"/>
      <c r="D59" s="142"/>
      <c r="E59" s="142"/>
      <c r="F59" s="142"/>
      <c r="G59" s="142"/>
      <c r="H59" s="142"/>
      <c r="I59" s="142"/>
      <c r="J59" s="142"/>
      <c r="K59" s="9"/>
      <c r="L59" s="9"/>
      <c r="M59" s="9"/>
      <c r="N59" s="9"/>
      <c r="O59" s="9"/>
      <c r="P59" s="9"/>
      <c r="Q59" s="9"/>
      <c r="R59" s="9"/>
    </row>
    <row r="60" spans="1:18" x14ac:dyDescent="0.2">
      <c r="A60" s="24"/>
      <c r="B60" s="24"/>
      <c r="C60" s="142"/>
      <c r="D60" s="142"/>
      <c r="E60" s="142"/>
      <c r="F60" s="142"/>
      <c r="G60" s="142"/>
      <c r="H60" s="142"/>
      <c r="I60" s="142"/>
      <c r="J60" s="142"/>
      <c r="K60" s="9"/>
      <c r="L60" s="9"/>
      <c r="M60" s="9"/>
      <c r="N60" s="9"/>
      <c r="O60" s="9"/>
      <c r="P60" s="9"/>
      <c r="Q60" s="9"/>
      <c r="R60" s="9"/>
    </row>
    <row r="61" spans="1:18" x14ac:dyDescent="0.2">
      <c r="A61" s="24"/>
      <c r="B61" s="24"/>
      <c r="C61" s="142"/>
      <c r="D61" s="142"/>
      <c r="E61" s="142"/>
      <c r="F61" s="142"/>
      <c r="G61" s="142"/>
      <c r="H61" s="142"/>
      <c r="I61" s="142"/>
      <c r="J61" s="142"/>
      <c r="K61" s="9"/>
      <c r="L61" s="9"/>
      <c r="M61" s="9"/>
      <c r="N61" s="9"/>
      <c r="O61" s="9"/>
      <c r="P61" s="9"/>
      <c r="Q61" s="9"/>
      <c r="R61" s="9"/>
    </row>
    <row r="62" spans="1:18" x14ac:dyDescent="0.2">
      <c r="A62" s="24"/>
      <c r="B62" s="24"/>
      <c r="C62" s="142"/>
      <c r="D62" s="142"/>
      <c r="E62" s="142"/>
      <c r="F62" s="142"/>
      <c r="G62" s="142"/>
      <c r="H62" s="142"/>
      <c r="I62" s="142"/>
      <c r="J62" s="142"/>
      <c r="K62" s="9"/>
      <c r="L62" s="9"/>
      <c r="M62" s="9"/>
      <c r="N62" s="9"/>
      <c r="O62" s="9"/>
      <c r="P62" s="9"/>
      <c r="Q62" s="9"/>
      <c r="R62" s="9"/>
    </row>
    <row r="63" spans="1:18" x14ac:dyDescent="0.2">
      <c r="A63" s="24"/>
      <c r="B63" s="24"/>
      <c r="C63" s="142"/>
      <c r="D63" s="142"/>
      <c r="E63" s="142"/>
      <c r="F63" s="142"/>
      <c r="G63" s="142"/>
      <c r="H63" s="142"/>
      <c r="I63" s="142"/>
      <c r="J63" s="142"/>
      <c r="K63" s="9"/>
      <c r="L63" s="9"/>
      <c r="M63" s="9"/>
      <c r="N63" s="9"/>
      <c r="O63" s="9"/>
      <c r="P63" s="9"/>
      <c r="Q63" s="9"/>
      <c r="R63" s="9"/>
    </row>
    <row r="64" spans="1:18" x14ac:dyDescent="0.2">
      <c r="A64" s="24"/>
      <c r="B64" s="24"/>
      <c r="C64" s="142"/>
      <c r="D64" s="142"/>
      <c r="E64" s="142"/>
      <c r="F64" s="142"/>
      <c r="G64" s="142"/>
      <c r="H64" s="142"/>
      <c r="I64" s="142"/>
      <c r="J64" s="142"/>
      <c r="K64" s="9"/>
      <c r="L64" s="9"/>
      <c r="M64" s="9"/>
      <c r="N64" s="9"/>
      <c r="O64" s="9"/>
      <c r="P64" s="9"/>
      <c r="Q64" s="9"/>
      <c r="R64" s="9"/>
    </row>
    <row r="65" spans="1:18" x14ac:dyDescent="0.2">
      <c r="A65" s="24"/>
      <c r="B65" s="24"/>
      <c r="C65" s="142"/>
      <c r="D65" s="142"/>
      <c r="E65" s="142"/>
      <c r="F65" s="142"/>
      <c r="G65" s="142"/>
      <c r="H65" s="142"/>
      <c r="I65" s="142"/>
      <c r="J65" s="142"/>
      <c r="K65" s="9"/>
      <c r="L65" s="9"/>
      <c r="M65" s="9"/>
      <c r="N65" s="9"/>
      <c r="O65" s="9"/>
      <c r="P65" s="9"/>
      <c r="Q65" s="9"/>
      <c r="R65" s="9"/>
    </row>
    <row r="66" spans="1:18" x14ac:dyDescent="0.2">
      <c r="A66" s="24"/>
      <c r="B66" s="24"/>
      <c r="C66" s="24"/>
      <c r="D66" s="24"/>
      <c r="E66" s="24"/>
      <c r="F66" s="24"/>
      <c r="G66" s="24"/>
      <c r="H66" s="24"/>
      <c r="I66" s="24"/>
      <c r="J66" s="24"/>
      <c r="K66" s="9"/>
      <c r="L66" s="9"/>
      <c r="M66" s="9"/>
      <c r="N66" s="9"/>
      <c r="O66" s="9"/>
      <c r="P66" s="9"/>
      <c r="Q66" s="9"/>
      <c r="R66" s="9"/>
    </row>
    <row r="67" spans="1:18" ht="12" customHeight="1" x14ac:dyDescent="0.2">
      <c r="A67" s="24"/>
      <c r="B67" s="318" t="s">
        <v>2666</v>
      </c>
      <c r="C67" s="318"/>
      <c r="D67" s="318"/>
      <c r="E67" s="318"/>
      <c r="F67" s="318"/>
      <c r="G67" s="318"/>
      <c r="H67" s="318"/>
      <c r="I67" s="318"/>
      <c r="J67" s="318"/>
      <c r="K67" s="318"/>
      <c r="L67" s="318"/>
      <c r="M67" s="9"/>
      <c r="N67" s="9"/>
      <c r="O67" s="9"/>
      <c r="P67" s="9"/>
      <c r="Q67" s="9"/>
      <c r="R67" s="9"/>
    </row>
    <row r="68" spans="1:18" x14ac:dyDescent="0.2">
      <c r="A68" s="24"/>
      <c r="B68" s="318"/>
      <c r="C68" s="318"/>
      <c r="D68" s="318"/>
      <c r="E68" s="318"/>
      <c r="F68" s="318"/>
      <c r="G68" s="318"/>
      <c r="H68" s="318"/>
      <c r="I68" s="318"/>
      <c r="J68" s="318"/>
      <c r="K68" s="318"/>
      <c r="L68" s="318"/>
      <c r="M68" s="9"/>
      <c r="N68" s="9"/>
      <c r="O68" s="9"/>
      <c r="P68" s="9"/>
      <c r="Q68" s="9"/>
      <c r="R68" s="9"/>
    </row>
    <row r="69" spans="1:18" x14ac:dyDescent="0.2">
      <c r="A69" s="24"/>
      <c r="B69" s="24"/>
      <c r="C69" s="24"/>
      <c r="D69" s="24"/>
      <c r="E69" s="24"/>
      <c r="F69" s="24"/>
      <c r="G69" s="24"/>
      <c r="H69" s="24"/>
      <c r="I69" s="24"/>
      <c r="J69" s="24"/>
      <c r="K69" s="9"/>
      <c r="L69" s="9"/>
      <c r="M69" s="9"/>
      <c r="N69" s="9"/>
      <c r="O69" s="9"/>
      <c r="P69" s="9"/>
      <c r="Q69" s="9"/>
      <c r="R69" s="9"/>
    </row>
    <row r="70" spans="1:18" ht="12.75" thickBot="1" x14ac:dyDescent="0.25">
      <c r="A70" s="24"/>
      <c r="B70" s="24"/>
      <c r="C70" s="24"/>
      <c r="D70" s="24"/>
      <c r="E70" s="24"/>
      <c r="F70" s="24"/>
      <c r="G70" s="24"/>
      <c r="H70" s="24"/>
      <c r="I70" s="24"/>
      <c r="J70" s="24"/>
      <c r="K70" s="9"/>
      <c r="L70" s="9"/>
      <c r="M70" s="9"/>
      <c r="N70" s="9"/>
      <c r="O70" s="9"/>
      <c r="P70" s="9"/>
      <c r="Q70" s="9"/>
      <c r="R70" s="9"/>
    </row>
    <row r="71" spans="1:18" ht="15" thickTop="1" thickBot="1" x14ac:dyDescent="0.3">
      <c r="A71" s="24"/>
      <c r="B71" s="24"/>
      <c r="C71" s="24"/>
      <c r="D71" s="326"/>
      <c r="E71" s="327"/>
      <c r="F71" s="328" t="s">
        <v>46</v>
      </c>
      <c r="G71" s="329"/>
      <c r="H71" s="330"/>
      <c r="I71" s="228" t="s">
        <v>19</v>
      </c>
      <c r="J71" s="24"/>
      <c r="K71" s="9"/>
      <c r="L71" s="9"/>
      <c r="M71" s="9"/>
      <c r="N71" s="9"/>
      <c r="O71" s="9"/>
      <c r="P71" s="9"/>
      <c r="Q71" s="9"/>
      <c r="R71" s="9"/>
    </row>
    <row r="72" spans="1:18" ht="15" customHeight="1" thickTop="1" thickBot="1" x14ac:dyDescent="0.25">
      <c r="A72" s="24"/>
      <c r="B72" s="24"/>
      <c r="C72" s="24"/>
      <c r="D72" s="331" t="s">
        <v>47</v>
      </c>
      <c r="E72" s="332"/>
      <c r="F72" s="304"/>
      <c r="G72" s="305"/>
      <c r="H72" s="306"/>
      <c r="I72" s="18"/>
      <c r="J72" s="24"/>
      <c r="K72" s="9"/>
      <c r="L72" s="9"/>
      <c r="M72" s="9"/>
      <c r="N72" s="9"/>
      <c r="O72" s="9"/>
      <c r="P72" s="9"/>
      <c r="Q72" s="9"/>
      <c r="R72" s="9"/>
    </row>
    <row r="73" spans="1:18" ht="13.5" thickTop="1" thickBot="1" x14ac:dyDescent="0.25">
      <c r="A73" s="24"/>
      <c r="B73" s="24"/>
      <c r="C73" s="24"/>
      <c r="D73" s="333"/>
      <c r="E73" s="334"/>
      <c r="F73" s="304"/>
      <c r="G73" s="305"/>
      <c r="H73" s="306"/>
      <c r="I73" s="18"/>
      <c r="J73" s="24"/>
      <c r="K73" s="9"/>
      <c r="L73" s="9"/>
      <c r="M73" s="9"/>
      <c r="N73" s="9"/>
      <c r="O73" s="9"/>
      <c r="P73" s="9"/>
      <c r="Q73" s="9"/>
      <c r="R73" s="9"/>
    </row>
    <row r="74" spans="1:18" ht="13.5" thickTop="1" thickBot="1" x14ac:dyDescent="0.25">
      <c r="A74" s="24"/>
      <c r="B74" s="24"/>
      <c r="C74" s="24"/>
      <c r="D74" s="333"/>
      <c r="E74" s="334"/>
      <c r="F74" s="304"/>
      <c r="G74" s="305"/>
      <c r="H74" s="306"/>
      <c r="I74" s="18"/>
      <c r="J74" s="24"/>
      <c r="K74" s="9"/>
      <c r="L74" s="9"/>
      <c r="M74" s="9"/>
      <c r="N74" s="9"/>
      <c r="O74" s="9"/>
      <c r="P74" s="9"/>
      <c r="Q74" s="9"/>
      <c r="R74" s="9"/>
    </row>
    <row r="75" spans="1:18" ht="13.5" thickTop="1" thickBot="1" x14ac:dyDescent="0.25">
      <c r="A75" s="24"/>
      <c r="B75" s="24"/>
      <c r="C75" s="24"/>
      <c r="D75" s="333"/>
      <c r="E75" s="334"/>
      <c r="F75" s="304"/>
      <c r="G75" s="305"/>
      <c r="H75" s="306"/>
      <c r="I75" s="18"/>
      <c r="J75" s="24"/>
      <c r="K75" s="9"/>
      <c r="L75" s="9"/>
      <c r="M75" s="9"/>
      <c r="N75" s="9"/>
      <c r="O75" s="9"/>
      <c r="P75" s="9"/>
      <c r="Q75" s="9"/>
      <c r="R75" s="9"/>
    </row>
    <row r="76" spans="1:18" ht="13.5" thickTop="1" thickBot="1" x14ac:dyDescent="0.25">
      <c r="A76" s="24"/>
      <c r="B76" s="24"/>
      <c r="C76" s="24"/>
      <c r="D76" s="335"/>
      <c r="E76" s="336"/>
      <c r="F76" s="304"/>
      <c r="G76" s="305"/>
      <c r="H76" s="306"/>
      <c r="I76" s="18"/>
      <c r="J76" s="24"/>
      <c r="K76" s="9"/>
      <c r="L76" s="9"/>
      <c r="M76" s="9"/>
      <c r="N76" s="9"/>
      <c r="O76" s="9"/>
      <c r="P76" s="9"/>
      <c r="Q76" s="9"/>
      <c r="R76" s="9"/>
    </row>
    <row r="77" spans="1:18" ht="13.5" thickTop="1" thickBot="1" x14ac:dyDescent="0.25">
      <c r="A77" s="24"/>
      <c r="B77" s="24"/>
      <c r="C77" s="24"/>
      <c r="D77" s="331" t="s">
        <v>47</v>
      </c>
      <c r="E77" s="332"/>
      <c r="F77" s="304"/>
      <c r="G77" s="305"/>
      <c r="H77" s="306"/>
      <c r="I77" s="18"/>
      <c r="J77" s="24"/>
      <c r="K77" s="9"/>
      <c r="L77" s="9"/>
      <c r="M77" s="9"/>
      <c r="N77" s="9"/>
      <c r="O77" s="9"/>
      <c r="P77" s="9"/>
      <c r="Q77" s="9"/>
      <c r="R77" s="9"/>
    </row>
    <row r="78" spans="1:18" ht="13.5" thickTop="1" thickBot="1" x14ac:dyDescent="0.25">
      <c r="A78" s="24"/>
      <c r="B78" s="24"/>
      <c r="C78" s="24"/>
      <c r="D78" s="333"/>
      <c r="E78" s="334"/>
      <c r="F78" s="304"/>
      <c r="G78" s="305"/>
      <c r="H78" s="306"/>
      <c r="I78" s="18"/>
      <c r="J78" s="24"/>
      <c r="K78" s="9"/>
      <c r="L78" s="9"/>
      <c r="M78" s="9"/>
      <c r="N78" s="9"/>
      <c r="O78" s="9"/>
      <c r="P78" s="9"/>
      <c r="Q78" s="9"/>
      <c r="R78" s="9"/>
    </row>
    <row r="79" spans="1:18" ht="13.5" thickTop="1" thickBot="1" x14ac:dyDescent="0.25">
      <c r="A79" s="24"/>
      <c r="B79" s="24"/>
      <c r="C79" s="24"/>
      <c r="D79" s="333"/>
      <c r="E79" s="334"/>
      <c r="F79" s="304"/>
      <c r="G79" s="305"/>
      <c r="H79" s="306"/>
      <c r="I79" s="18"/>
      <c r="J79" s="24"/>
      <c r="K79" s="9"/>
      <c r="L79" s="9"/>
      <c r="M79" s="9"/>
      <c r="N79" s="9"/>
      <c r="O79" s="9"/>
      <c r="P79" s="9"/>
      <c r="Q79" s="9"/>
      <c r="R79" s="9"/>
    </row>
    <row r="80" spans="1:18" ht="13.5" thickTop="1" thickBot="1" x14ac:dyDescent="0.25">
      <c r="A80" s="24"/>
      <c r="B80" s="24"/>
      <c r="C80" s="24"/>
      <c r="D80" s="333"/>
      <c r="E80" s="334"/>
      <c r="F80" s="304"/>
      <c r="G80" s="305"/>
      <c r="H80" s="306"/>
      <c r="I80" s="18"/>
      <c r="J80" s="24"/>
      <c r="K80" s="9"/>
      <c r="L80" s="9"/>
      <c r="M80" s="9"/>
      <c r="N80" s="9"/>
      <c r="O80" s="9"/>
      <c r="P80" s="9"/>
      <c r="Q80" s="9"/>
      <c r="R80" s="9"/>
    </row>
    <row r="81" spans="1:18" ht="13.5" thickTop="1" thickBot="1" x14ac:dyDescent="0.25">
      <c r="A81" s="24"/>
      <c r="B81" s="24"/>
      <c r="C81" s="24"/>
      <c r="D81" s="335"/>
      <c r="E81" s="336"/>
      <c r="F81" s="304"/>
      <c r="G81" s="305"/>
      <c r="H81" s="306"/>
      <c r="I81" s="18"/>
      <c r="J81" s="24"/>
      <c r="K81" s="9"/>
      <c r="L81" s="9"/>
      <c r="M81" s="9"/>
      <c r="N81" s="9"/>
      <c r="O81" s="9"/>
      <c r="P81" s="9"/>
      <c r="Q81" s="9"/>
      <c r="R81" s="9"/>
    </row>
    <row r="82" spans="1:18" ht="13.5" thickTop="1" thickBot="1" x14ac:dyDescent="0.25">
      <c r="A82" s="24"/>
      <c r="B82" s="24"/>
      <c r="C82" s="24"/>
      <c r="D82" s="337" t="s">
        <v>48</v>
      </c>
      <c r="E82" s="338"/>
      <c r="F82" s="304"/>
      <c r="G82" s="305"/>
      <c r="H82" s="306"/>
      <c r="I82" s="18"/>
      <c r="J82" s="24"/>
      <c r="K82" s="9"/>
      <c r="L82" s="9"/>
      <c r="M82" s="9"/>
      <c r="N82" s="9"/>
      <c r="O82" s="9"/>
      <c r="P82" s="9"/>
      <c r="Q82" s="9"/>
      <c r="R82" s="9"/>
    </row>
    <row r="83" spans="1:18" ht="13.5" thickTop="1" thickBot="1" x14ac:dyDescent="0.25">
      <c r="A83" s="24"/>
      <c r="B83" s="24"/>
      <c r="C83" s="24"/>
      <c r="D83" s="339"/>
      <c r="E83" s="340"/>
      <c r="F83" s="304"/>
      <c r="G83" s="305"/>
      <c r="H83" s="306"/>
      <c r="I83" s="18"/>
      <c r="J83" s="24"/>
      <c r="K83" s="9"/>
      <c r="L83" s="9"/>
      <c r="M83" s="9"/>
      <c r="N83" s="9"/>
      <c r="O83" s="9"/>
      <c r="P83" s="9"/>
      <c r="Q83" s="9"/>
      <c r="R83" s="9"/>
    </row>
    <row r="84" spans="1:18" ht="13.5" thickTop="1" thickBot="1" x14ac:dyDescent="0.25">
      <c r="A84" s="24"/>
      <c r="B84" s="24"/>
      <c r="C84" s="24"/>
      <c r="D84" s="339"/>
      <c r="E84" s="340"/>
      <c r="F84" s="304"/>
      <c r="G84" s="305"/>
      <c r="H84" s="306"/>
      <c r="I84" s="18"/>
      <c r="J84" s="24"/>
      <c r="K84" s="9"/>
      <c r="L84" s="9"/>
      <c r="M84" s="9"/>
      <c r="N84" s="9"/>
      <c r="O84" s="9"/>
      <c r="P84" s="9"/>
      <c r="Q84" s="9"/>
      <c r="R84" s="9"/>
    </row>
    <row r="85" spans="1:18" ht="13.5" thickTop="1" thickBot="1" x14ac:dyDescent="0.25">
      <c r="A85" s="24"/>
      <c r="B85" s="24"/>
      <c r="C85" s="24"/>
      <c r="D85" s="339"/>
      <c r="E85" s="340"/>
      <c r="F85" s="304"/>
      <c r="G85" s="305"/>
      <c r="H85" s="306"/>
      <c r="I85" s="18"/>
      <c r="J85" s="24"/>
      <c r="K85" s="9"/>
      <c r="L85" s="9"/>
      <c r="M85" s="9"/>
      <c r="N85" s="9"/>
      <c r="O85" s="9"/>
      <c r="P85" s="9"/>
      <c r="Q85" s="9"/>
      <c r="R85" s="9"/>
    </row>
    <row r="86" spans="1:18" ht="13.5" thickTop="1" thickBot="1" x14ac:dyDescent="0.25">
      <c r="A86" s="24"/>
      <c r="B86" s="24"/>
      <c r="C86" s="24"/>
      <c r="D86" s="341"/>
      <c r="E86" s="342"/>
      <c r="F86" s="304"/>
      <c r="G86" s="305"/>
      <c r="H86" s="306"/>
      <c r="I86" s="18"/>
      <c r="J86" s="24"/>
      <c r="K86" s="9"/>
      <c r="L86" s="9"/>
      <c r="M86" s="9"/>
      <c r="N86" s="9"/>
      <c r="O86" s="9"/>
      <c r="P86" s="9"/>
      <c r="Q86" s="9"/>
      <c r="R86" s="9"/>
    </row>
    <row r="87" spans="1:18" ht="13.5" thickTop="1" thickBot="1" x14ac:dyDescent="0.25">
      <c r="A87" s="24"/>
      <c r="B87" s="24"/>
      <c r="C87" s="24"/>
      <c r="D87" s="337" t="s">
        <v>49</v>
      </c>
      <c r="E87" s="338"/>
      <c r="F87" s="304"/>
      <c r="G87" s="305"/>
      <c r="H87" s="306"/>
      <c r="I87" s="18"/>
      <c r="J87" s="24"/>
      <c r="K87" s="9"/>
      <c r="L87" s="9"/>
      <c r="M87" s="9"/>
      <c r="N87" s="9"/>
      <c r="O87" s="9"/>
      <c r="P87" s="9"/>
      <c r="Q87" s="9"/>
      <c r="R87" s="9"/>
    </row>
    <row r="88" spans="1:18" ht="13.5" thickTop="1" thickBot="1" x14ac:dyDescent="0.25">
      <c r="A88" s="24"/>
      <c r="B88" s="24"/>
      <c r="C88" s="24"/>
      <c r="D88" s="339"/>
      <c r="E88" s="340"/>
      <c r="F88" s="304"/>
      <c r="G88" s="305"/>
      <c r="H88" s="306"/>
      <c r="I88" s="18"/>
      <c r="J88" s="24"/>
      <c r="K88" s="9"/>
      <c r="L88" s="9"/>
      <c r="M88" s="9"/>
      <c r="N88" s="9"/>
      <c r="O88" s="9"/>
      <c r="P88" s="9"/>
      <c r="Q88" s="9"/>
      <c r="R88" s="9"/>
    </row>
    <row r="89" spans="1:18" ht="13.5" thickTop="1" thickBot="1" x14ac:dyDescent="0.25">
      <c r="A89" s="24"/>
      <c r="B89" s="24"/>
      <c r="C89" s="24"/>
      <c r="D89" s="339"/>
      <c r="E89" s="340"/>
      <c r="F89" s="304"/>
      <c r="G89" s="305"/>
      <c r="H89" s="306"/>
      <c r="I89" s="18"/>
      <c r="J89" s="24"/>
      <c r="K89" s="9"/>
      <c r="L89" s="9"/>
      <c r="M89" s="9"/>
      <c r="N89" s="9"/>
      <c r="O89" s="9"/>
      <c r="P89" s="9"/>
      <c r="Q89" s="9"/>
      <c r="R89" s="9"/>
    </row>
    <row r="90" spans="1:18" ht="13.5" thickTop="1" thickBot="1" x14ac:dyDescent="0.25">
      <c r="A90" s="24"/>
      <c r="B90" s="24"/>
      <c r="C90" s="24"/>
      <c r="D90" s="339"/>
      <c r="E90" s="340"/>
      <c r="F90" s="304"/>
      <c r="G90" s="305"/>
      <c r="H90" s="306"/>
      <c r="I90" s="18"/>
      <c r="J90" s="24"/>
      <c r="K90" s="9"/>
      <c r="L90" s="9"/>
      <c r="M90" s="9"/>
      <c r="N90" s="9"/>
      <c r="O90" s="9"/>
      <c r="P90" s="9"/>
      <c r="Q90" s="9"/>
      <c r="R90" s="9"/>
    </row>
    <row r="91" spans="1:18" ht="13.5" thickTop="1" thickBot="1" x14ac:dyDescent="0.25">
      <c r="A91" s="24"/>
      <c r="B91" s="24"/>
      <c r="C91" s="24"/>
      <c r="D91" s="341"/>
      <c r="E91" s="342"/>
      <c r="F91" s="304"/>
      <c r="G91" s="305"/>
      <c r="H91" s="306"/>
      <c r="I91" s="18"/>
      <c r="J91" s="24"/>
      <c r="K91" s="9"/>
      <c r="L91" s="9"/>
      <c r="M91" s="9"/>
      <c r="N91" s="9"/>
      <c r="O91" s="9"/>
      <c r="P91" s="9"/>
      <c r="Q91" s="9"/>
      <c r="R91" s="9"/>
    </row>
    <row r="92" spans="1:18" ht="13.5" thickTop="1" thickBot="1" x14ac:dyDescent="0.25">
      <c r="A92" s="24"/>
      <c r="B92" s="24"/>
      <c r="C92" s="24"/>
      <c r="D92" s="337" t="s">
        <v>50</v>
      </c>
      <c r="E92" s="338"/>
      <c r="F92" s="304"/>
      <c r="G92" s="305"/>
      <c r="H92" s="306"/>
      <c r="I92" s="18"/>
      <c r="J92" s="24"/>
      <c r="K92" s="9"/>
      <c r="L92" s="9"/>
      <c r="M92" s="9"/>
      <c r="N92" s="9"/>
      <c r="O92" s="9"/>
      <c r="P92" s="9"/>
      <c r="Q92" s="9"/>
      <c r="R92" s="9"/>
    </row>
    <row r="93" spans="1:18" ht="13.5" thickTop="1" thickBot="1" x14ac:dyDescent="0.25">
      <c r="A93" s="24"/>
      <c r="B93" s="24"/>
      <c r="C93" s="24"/>
      <c r="D93" s="339"/>
      <c r="E93" s="340"/>
      <c r="F93" s="304"/>
      <c r="G93" s="305"/>
      <c r="H93" s="306"/>
      <c r="I93" s="18"/>
      <c r="J93" s="24"/>
      <c r="K93" s="9"/>
      <c r="L93" s="9"/>
      <c r="M93" s="9"/>
      <c r="N93" s="9"/>
      <c r="O93" s="9"/>
      <c r="P93" s="9"/>
      <c r="Q93" s="9"/>
      <c r="R93" s="9"/>
    </row>
    <row r="94" spans="1:18" ht="13.5" thickTop="1" thickBot="1" x14ac:dyDescent="0.25">
      <c r="A94" s="24"/>
      <c r="B94" s="24"/>
      <c r="C94" s="24"/>
      <c r="D94" s="339"/>
      <c r="E94" s="340"/>
      <c r="F94" s="304"/>
      <c r="G94" s="305"/>
      <c r="H94" s="306"/>
      <c r="I94" s="18"/>
      <c r="J94" s="24"/>
      <c r="K94" s="9"/>
      <c r="L94" s="9"/>
      <c r="M94" s="9"/>
      <c r="N94" s="9"/>
      <c r="O94" s="9"/>
      <c r="P94" s="9"/>
      <c r="Q94" s="9"/>
      <c r="R94" s="9"/>
    </row>
    <row r="95" spans="1:18" ht="13.5" thickTop="1" thickBot="1" x14ac:dyDescent="0.25">
      <c r="A95" s="24"/>
      <c r="B95" s="24"/>
      <c r="C95" s="24"/>
      <c r="D95" s="339"/>
      <c r="E95" s="340"/>
      <c r="F95" s="304"/>
      <c r="G95" s="305"/>
      <c r="H95" s="306"/>
      <c r="I95" s="18"/>
      <c r="J95" s="24"/>
      <c r="K95" s="9"/>
      <c r="L95" s="9"/>
      <c r="M95" s="9"/>
      <c r="N95" s="9"/>
      <c r="O95" s="9"/>
      <c r="P95" s="9"/>
      <c r="Q95" s="9"/>
      <c r="R95" s="9"/>
    </row>
    <row r="96" spans="1:18" ht="13.5" thickTop="1" thickBot="1" x14ac:dyDescent="0.25">
      <c r="A96" s="24"/>
      <c r="B96" s="24"/>
      <c r="C96" s="24"/>
      <c r="D96" s="341"/>
      <c r="E96" s="342"/>
      <c r="F96" s="304"/>
      <c r="G96" s="305"/>
      <c r="H96" s="306"/>
      <c r="I96" s="18"/>
      <c r="J96" s="24"/>
      <c r="K96" s="9"/>
      <c r="L96" s="9"/>
      <c r="M96" s="9"/>
      <c r="N96" s="9"/>
      <c r="O96" s="9"/>
      <c r="P96" s="9"/>
      <c r="Q96" s="9"/>
      <c r="R96" s="9"/>
    </row>
    <row r="97" spans="1:18" ht="13.5" thickTop="1" thickBot="1" x14ac:dyDescent="0.25">
      <c r="A97" s="24"/>
      <c r="B97" s="24"/>
      <c r="C97" s="24"/>
      <c r="D97" s="337" t="s">
        <v>51</v>
      </c>
      <c r="E97" s="338"/>
      <c r="F97" s="304"/>
      <c r="G97" s="305"/>
      <c r="H97" s="306"/>
      <c r="I97" s="18"/>
      <c r="J97" s="24"/>
      <c r="K97" s="9"/>
      <c r="L97" s="9"/>
      <c r="M97" s="9"/>
      <c r="N97" s="9"/>
      <c r="O97" s="9"/>
      <c r="P97" s="9"/>
      <c r="Q97" s="9"/>
      <c r="R97" s="9"/>
    </row>
    <row r="98" spans="1:18" ht="13.5" thickTop="1" thickBot="1" x14ac:dyDescent="0.25">
      <c r="A98" s="24"/>
      <c r="B98" s="24"/>
      <c r="C98" s="24"/>
      <c r="D98" s="339"/>
      <c r="E98" s="340"/>
      <c r="F98" s="304"/>
      <c r="G98" s="305"/>
      <c r="H98" s="306"/>
      <c r="I98" s="18"/>
      <c r="J98" s="24"/>
      <c r="K98" s="9"/>
      <c r="L98" s="9"/>
      <c r="M98" s="9"/>
      <c r="N98" s="9"/>
      <c r="O98" s="9"/>
      <c r="P98" s="9"/>
      <c r="Q98" s="9"/>
      <c r="R98" s="9"/>
    </row>
    <row r="99" spans="1:18" ht="13.5" thickTop="1" thickBot="1" x14ac:dyDescent="0.25">
      <c r="A99" s="24"/>
      <c r="B99" s="24"/>
      <c r="C99" s="24"/>
      <c r="D99" s="339"/>
      <c r="E99" s="340"/>
      <c r="F99" s="304"/>
      <c r="G99" s="305"/>
      <c r="H99" s="306"/>
      <c r="I99" s="18"/>
      <c r="J99" s="24"/>
      <c r="K99" s="9"/>
      <c r="L99" s="9"/>
      <c r="M99" s="9"/>
      <c r="N99" s="9"/>
      <c r="O99" s="9"/>
      <c r="P99" s="9"/>
      <c r="Q99" s="9"/>
      <c r="R99" s="9"/>
    </row>
    <row r="100" spans="1:18" ht="13.5" thickTop="1" thickBot="1" x14ac:dyDescent="0.25">
      <c r="A100" s="24"/>
      <c r="B100" s="24"/>
      <c r="C100" s="24"/>
      <c r="D100" s="339"/>
      <c r="E100" s="340"/>
      <c r="F100" s="304"/>
      <c r="G100" s="305"/>
      <c r="H100" s="306"/>
      <c r="I100" s="18"/>
      <c r="J100" s="24"/>
      <c r="K100" s="9"/>
      <c r="L100" s="9"/>
      <c r="M100" s="9"/>
      <c r="N100" s="9"/>
      <c r="O100" s="9"/>
      <c r="P100" s="9"/>
      <c r="Q100" s="9"/>
      <c r="R100" s="9"/>
    </row>
    <row r="101" spans="1:18" ht="13.5" thickTop="1" thickBot="1" x14ac:dyDescent="0.25">
      <c r="A101" s="24"/>
      <c r="B101" s="24"/>
      <c r="C101" s="24"/>
      <c r="D101" s="341"/>
      <c r="E101" s="342"/>
      <c r="F101" s="304"/>
      <c r="G101" s="305"/>
      <c r="H101" s="306"/>
      <c r="I101" s="18"/>
      <c r="J101" s="24"/>
      <c r="K101" s="9"/>
      <c r="L101" s="9"/>
      <c r="M101" s="9"/>
      <c r="N101" s="9"/>
      <c r="O101" s="9"/>
      <c r="P101" s="9"/>
      <c r="Q101" s="9"/>
      <c r="R101" s="9"/>
    </row>
    <row r="102" spans="1:18" ht="13.5" thickTop="1" thickBot="1" x14ac:dyDescent="0.25">
      <c r="A102" s="24"/>
      <c r="B102" s="24"/>
      <c r="C102" s="24"/>
      <c r="D102" s="337" t="s">
        <v>52</v>
      </c>
      <c r="E102" s="338"/>
      <c r="F102" s="304"/>
      <c r="G102" s="305"/>
      <c r="H102" s="306"/>
      <c r="I102" s="18"/>
      <c r="J102" s="24"/>
      <c r="K102" s="9"/>
      <c r="L102" s="9"/>
      <c r="M102" s="9"/>
      <c r="N102" s="9"/>
      <c r="O102" s="9"/>
      <c r="P102" s="9"/>
      <c r="Q102" s="9"/>
      <c r="R102" s="9"/>
    </row>
    <row r="103" spans="1:18" ht="13.5" thickTop="1" thickBot="1" x14ac:dyDescent="0.25">
      <c r="A103" s="24"/>
      <c r="B103" s="24"/>
      <c r="C103" s="24"/>
      <c r="D103" s="339"/>
      <c r="E103" s="340"/>
      <c r="F103" s="304"/>
      <c r="G103" s="305"/>
      <c r="H103" s="306"/>
      <c r="I103" s="18"/>
      <c r="J103" s="24"/>
      <c r="K103" s="9"/>
      <c r="L103" s="9"/>
      <c r="M103" s="9"/>
      <c r="N103" s="9"/>
      <c r="O103" s="9"/>
      <c r="P103" s="9"/>
      <c r="Q103" s="9"/>
      <c r="R103" s="9"/>
    </row>
    <row r="104" spans="1:18" ht="13.5" thickTop="1" thickBot="1" x14ac:dyDescent="0.25">
      <c r="A104" s="24"/>
      <c r="B104" s="24"/>
      <c r="C104" s="24"/>
      <c r="D104" s="339"/>
      <c r="E104" s="340"/>
      <c r="F104" s="304"/>
      <c r="G104" s="305"/>
      <c r="H104" s="306"/>
      <c r="I104" s="18"/>
      <c r="J104" s="24"/>
      <c r="K104" s="9"/>
      <c r="L104" s="9"/>
      <c r="M104" s="9"/>
      <c r="N104" s="9"/>
      <c r="O104" s="9"/>
      <c r="P104" s="9"/>
      <c r="Q104" s="9"/>
      <c r="R104" s="9"/>
    </row>
    <row r="105" spans="1:18" ht="13.5" thickTop="1" thickBot="1" x14ac:dyDescent="0.25">
      <c r="A105" s="24"/>
      <c r="B105" s="24"/>
      <c r="C105" s="24"/>
      <c r="D105" s="339"/>
      <c r="E105" s="340"/>
      <c r="F105" s="304"/>
      <c r="G105" s="305"/>
      <c r="H105" s="306"/>
      <c r="I105" s="18"/>
      <c r="J105" s="24"/>
      <c r="K105" s="9"/>
      <c r="L105" s="9"/>
      <c r="M105" s="9"/>
      <c r="N105" s="9"/>
      <c r="O105" s="9"/>
      <c r="P105" s="9"/>
      <c r="Q105" s="9"/>
      <c r="R105" s="9"/>
    </row>
    <row r="106" spans="1:18" ht="13.5" thickTop="1" thickBot="1" x14ac:dyDescent="0.25">
      <c r="A106" s="24"/>
      <c r="B106" s="24"/>
      <c r="C106" s="24"/>
      <c r="D106" s="341"/>
      <c r="E106" s="342"/>
      <c r="F106" s="304"/>
      <c r="G106" s="305"/>
      <c r="H106" s="306"/>
      <c r="I106" s="18"/>
      <c r="J106" s="24"/>
      <c r="K106" s="9"/>
      <c r="L106" s="9"/>
      <c r="M106" s="9"/>
      <c r="N106" s="9"/>
      <c r="O106" s="9"/>
      <c r="P106" s="9"/>
      <c r="Q106" s="9"/>
      <c r="R106" s="9"/>
    </row>
    <row r="107" spans="1:18" ht="13.5" thickTop="1" thickBot="1" x14ac:dyDescent="0.25">
      <c r="A107" s="24"/>
      <c r="B107" s="24"/>
      <c r="C107" s="24"/>
      <c r="D107" s="337" t="s">
        <v>53</v>
      </c>
      <c r="E107" s="338"/>
      <c r="F107" s="304"/>
      <c r="G107" s="305"/>
      <c r="H107" s="306"/>
      <c r="I107" s="18"/>
      <c r="J107" s="24"/>
      <c r="K107" s="9"/>
      <c r="L107" s="9"/>
      <c r="M107" s="9"/>
      <c r="N107" s="9"/>
      <c r="O107" s="9"/>
      <c r="P107" s="9"/>
      <c r="Q107" s="9"/>
      <c r="R107" s="9"/>
    </row>
    <row r="108" spans="1:18" ht="13.5" thickTop="1" thickBot="1" x14ac:dyDescent="0.25">
      <c r="A108" s="24"/>
      <c r="B108" s="24"/>
      <c r="C108" s="24"/>
      <c r="D108" s="339"/>
      <c r="E108" s="340"/>
      <c r="F108" s="304"/>
      <c r="G108" s="305"/>
      <c r="H108" s="306"/>
      <c r="I108" s="18"/>
      <c r="J108" s="24"/>
      <c r="K108" s="9"/>
      <c r="L108" s="9"/>
      <c r="M108" s="9"/>
      <c r="N108" s="9"/>
      <c r="O108" s="9"/>
      <c r="P108" s="9"/>
      <c r="Q108" s="9"/>
      <c r="R108" s="9"/>
    </row>
    <row r="109" spans="1:18" ht="13.5" thickTop="1" thickBot="1" x14ac:dyDescent="0.25">
      <c r="A109" s="24"/>
      <c r="B109" s="24"/>
      <c r="C109" s="24"/>
      <c r="D109" s="339"/>
      <c r="E109" s="340"/>
      <c r="F109" s="304"/>
      <c r="G109" s="305"/>
      <c r="H109" s="306"/>
      <c r="I109" s="18"/>
      <c r="J109" s="24"/>
      <c r="K109" s="9"/>
      <c r="L109" s="9"/>
      <c r="M109" s="9"/>
      <c r="N109" s="9"/>
      <c r="O109" s="9"/>
      <c r="P109" s="9"/>
      <c r="Q109" s="9"/>
      <c r="R109" s="9"/>
    </row>
    <row r="110" spans="1:18" ht="13.5" thickTop="1" thickBot="1" x14ac:dyDescent="0.25">
      <c r="A110" s="24"/>
      <c r="B110" s="24"/>
      <c r="C110" s="24"/>
      <c r="D110" s="339"/>
      <c r="E110" s="340"/>
      <c r="F110" s="304"/>
      <c r="G110" s="305"/>
      <c r="H110" s="306"/>
      <c r="I110" s="18"/>
      <c r="J110" s="24"/>
      <c r="K110" s="9"/>
      <c r="L110" s="9"/>
      <c r="M110" s="9"/>
      <c r="N110" s="9"/>
      <c r="O110" s="9"/>
      <c r="P110" s="9"/>
      <c r="Q110" s="9"/>
      <c r="R110" s="9"/>
    </row>
    <row r="111" spans="1:18" ht="13.5" thickTop="1" thickBot="1" x14ac:dyDescent="0.25">
      <c r="A111" s="24"/>
      <c r="B111" s="24"/>
      <c r="C111" s="24"/>
      <c r="D111" s="341"/>
      <c r="E111" s="342"/>
      <c r="F111" s="304"/>
      <c r="G111" s="305"/>
      <c r="H111" s="306"/>
      <c r="I111" s="18"/>
      <c r="J111" s="24"/>
      <c r="K111" s="9"/>
      <c r="L111" s="9"/>
      <c r="M111" s="9"/>
      <c r="N111" s="9"/>
      <c r="O111" s="9"/>
      <c r="P111" s="9"/>
      <c r="Q111" s="9"/>
      <c r="R111" s="9"/>
    </row>
    <row r="112" spans="1:18" ht="12.75" thickTop="1" x14ac:dyDescent="0.2">
      <c r="A112" s="24"/>
      <c r="B112" s="24"/>
      <c r="C112" s="24"/>
      <c r="D112" s="24"/>
      <c r="E112" s="24"/>
      <c r="F112" s="24"/>
      <c r="G112" s="24"/>
      <c r="H112" s="24"/>
      <c r="I112" s="24"/>
      <c r="J112" s="24"/>
      <c r="K112" s="9"/>
      <c r="L112" s="9"/>
      <c r="M112" s="9"/>
      <c r="N112" s="9"/>
      <c r="O112" s="9"/>
      <c r="P112" s="9"/>
      <c r="Q112" s="9"/>
      <c r="R112" s="9"/>
    </row>
    <row r="113" spans="1:18" x14ac:dyDescent="0.2">
      <c r="A113" s="24"/>
      <c r="B113" s="24"/>
      <c r="C113" s="24"/>
      <c r="D113" s="24"/>
      <c r="E113" s="24"/>
      <c r="F113" s="24"/>
      <c r="G113" s="24"/>
      <c r="H113" s="24"/>
      <c r="I113" s="24"/>
      <c r="J113" s="24"/>
      <c r="K113" s="9"/>
      <c r="L113" s="9"/>
      <c r="M113" s="9"/>
      <c r="N113" s="9"/>
      <c r="O113" s="9"/>
      <c r="P113" s="9"/>
      <c r="Q113" s="9"/>
      <c r="R113" s="9"/>
    </row>
    <row r="114" spans="1:18" x14ac:dyDescent="0.2">
      <c r="A114" s="24"/>
      <c r="B114" s="24"/>
      <c r="C114" s="24"/>
      <c r="D114" s="24"/>
      <c r="E114" s="24"/>
      <c r="F114" s="24"/>
      <c r="G114" s="24"/>
      <c r="H114" s="24"/>
      <c r="I114" s="24"/>
      <c r="J114" s="24"/>
      <c r="K114" s="9"/>
      <c r="L114" s="9"/>
      <c r="M114" s="9"/>
      <c r="N114" s="9"/>
      <c r="O114" s="9"/>
      <c r="P114" s="9"/>
      <c r="Q114" s="9"/>
      <c r="R114" s="9"/>
    </row>
    <row r="115" spans="1:18" x14ac:dyDescent="0.2">
      <c r="A115" s="24"/>
      <c r="B115" s="24"/>
      <c r="C115" s="24"/>
      <c r="D115" s="24"/>
      <c r="E115" s="24"/>
      <c r="F115" s="24"/>
      <c r="G115" s="24"/>
      <c r="H115" s="24"/>
      <c r="I115" s="24"/>
      <c r="J115" s="24"/>
      <c r="K115" s="9"/>
      <c r="L115" s="9"/>
      <c r="M115" s="9"/>
      <c r="N115" s="9"/>
      <c r="O115" s="9"/>
      <c r="P115" s="9"/>
      <c r="Q115" s="9"/>
      <c r="R115" s="9"/>
    </row>
    <row r="116" spans="1:18" x14ac:dyDescent="0.2">
      <c r="A116" s="24"/>
      <c r="B116" s="24"/>
      <c r="C116" s="24"/>
      <c r="D116" s="24"/>
      <c r="E116" s="24"/>
      <c r="F116" s="24"/>
      <c r="G116" s="24"/>
      <c r="H116" s="24"/>
      <c r="I116" s="24"/>
      <c r="J116" s="24"/>
      <c r="K116" s="9"/>
      <c r="L116" s="9"/>
      <c r="M116" s="9"/>
      <c r="N116" s="9"/>
      <c r="O116" s="9"/>
      <c r="P116" s="9"/>
      <c r="Q116" s="9"/>
      <c r="R116" s="9"/>
    </row>
    <row r="117" spans="1:18" x14ac:dyDescent="0.2">
      <c r="A117" s="24"/>
      <c r="B117" s="24"/>
      <c r="C117" s="24"/>
      <c r="D117" s="24"/>
      <c r="E117" s="24"/>
      <c r="F117" s="24"/>
      <c r="G117" s="24"/>
      <c r="H117" s="24"/>
      <c r="I117" s="24"/>
      <c r="J117" s="24"/>
      <c r="K117" s="9"/>
      <c r="L117" s="9"/>
      <c r="M117" s="9"/>
      <c r="N117" s="9"/>
      <c r="O117" s="9"/>
      <c r="P117" s="9"/>
      <c r="Q117" s="9"/>
      <c r="R117" s="9"/>
    </row>
    <row r="118" spans="1:18" x14ac:dyDescent="0.2">
      <c r="A118" s="24"/>
      <c r="B118" s="24"/>
      <c r="C118" s="24"/>
      <c r="D118" s="24"/>
      <c r="E118" s="24"/>
      <c r="F118" s="24"/>
      <c r="G118" s="24"/>
      <c r="H118" s="24"/>
      <c r="I118" s="24"/>
      <c r="J118" s="24"/>
      <c r="K118" s="9"/>
      <c r="L118" s="9"/>
      <c r="M118" s="9"/>
      <c r="N118" s="9"/>
      <c r="O118" s="9"/>
      <c r="P118" s="9"/>
      <c r="Q118" s="9"/>
      <c r="R118" s="9"/>
    </row>
    <row r="119" spans="1:18" x14ac:dyDescent="0.2">
      <c r="A119" s="24"/>
      <c r="B119" s="24"/>
      <c r="C119" s="24"/>
      <c r="D119" s="24"/>
      <c r="E119" s="24"/>
      <c r="F119" s="24"/>
      <c r="G119" s="24"/>
      <c r="H119" s="24"/>
      <c r="I119" s="24"/>
      <c r="J119" s="24"/>
      <c r="K119" s="9"/>
      <c r="L119" s="9"/>
      <c r="M119" s="9"/>
      <c r="N119" s="9"/>
      <c r="O119" s="9"/>
      <c r="P119" s="9"/>
      <c r="Q119" s="9"/>
      <c r="R119" s="9"/>
    </row>
    <row r="120" spans="1:18" x14ac:dyDescent="0.2">
      <c r="A120" s="24"/>
      <c r="B120" s="24"/>
      <c r="C120" s="24"/>
      <c r="D120" s="24"/>
      <c r="E120" s="24"/>
      <c r="F120" s="24"/>
      <c r="G120" s="24"/>
      <c r="H120" s="24"/>
      <c r="I120" s="24"/>
      <c r="J120" s="24"/>
      <c r="K120" s="9"/>
      <c r="L120" s="9"/>
      <c r="M120" s="9"/>
      <c r="N120" s="9"/>
      <c r="O120" s="9"/>
      <c r="P120" s="9"/>
      <c r="Q120" s="9"/>
      <c r="R120" s="9"/>
    </row>
    <row r="121" spans="1:18" x14ac:dyDescent="0.2">
      <c r="A121" s="24"/>
      <c r="B121" s="24"/>
      <c r="C121" s="24"/>
      <c r="D121" s="24"/>
      <c r="E121" s="24"/>
      <c r="F121" s="24"/>
      <c r="G121" s="24"/>
      <c r="H121" s="24"/>
      <c r="I121" s="24"/>
      <c r="J121" s="24"/>
      <c r="K121" s="9"/>
      <c r="L121" s="9"/>
      <c r="M121" s="9"/>
      <c r="N121" s="9"/>
      <c r="O121" s="9"/>
      <c r="P121" s="9"/>
      <c r="Q121" s="9"/>
      <c r="R121" s="9"/>
    </row>
    <row r="122" spans="1:18" x14ac:dyDescent="0.2">
      <c r="A122" s="24"/>
      <c r="B122" s="24"/>
      <c r="C122" s="24"/>
      <c r="D122" s="24"/>
      <c r="E122" s="24"/>
      <c r="F122" s="24"/>
      <c r="G122" s="24"/>
      <c r="H122" s="24"/>
      <c r="I122" s="24"/>
      <c r="J122" s="24"/>
      <c r="K122" s="9"/>
      <c r="L122" s="9"/>
      <c r="M122" s="9"/>
      <c r="N122" s="9"/>
      <c r="O122" s="9"/>
      <c r="P122" s="9"/>
      <c r="Q122" s="9"/>
      <c r="R122" s="9"/>
    </row>
    <row r="123" spans="1:18" x14ac:dyDescent="0.2">
      <c r="A123" s="24"/>
      <c r="B123" s="24"/>
      <c r="C123" s="24"/>
      <c r="D123" s="24"/>
      <c r="E123" s="24"/>
      <c r="F123" s="24"/>
      <c r="G123" s="24"/>
      <c r="H123" s="24"/>
      <c r="I123" s="24"/>
      <c r="J123" s="24"/>
      <c r="K123" s="9"/>
      <c r="L123" s="9"/>
      <c r="M123" s="9"/>
      <c r="N123" s="9"/>
      <c r="O123" s="9"/>
      <c r="P123" s="9"/>
      <c r="Q123" s="9"/>
      <c r="R123" s="9"/>
    </row>
    <row r="124" spans="1:18" x14ac:dyDescent="0.2">
      <c r="A124" s="24"/>
      <c r="B124" s="24"/>
      <c r="C124" s="24"/>
      <c r="D124" s="24"/>
      <c r="E124" s="24"/>
      <c r="F124" s="24"/>
      <c r="G124" s="24"/>
      <c r="H124" s="24"/>
      <c r="I124" s="24"/>
      <c r="J124" s="24"/>
      <c r="K124" s="9"/>
      <c r="L124" s="9"/>
      <c r="M124" s="9"/>
      <c r="N124" s="9"/>
      <c r="O124" s="9"/>
      <c r="P124" s="9"/>
      <c r="Q124" s="9"/>
      <c r="R124" s="9"/>
    </row>
    <row r="125" spans="1:18" x14ac:dyDescent="0.2">
      <c r="A125" s="24"/>
      <c r="B125" s="24"/>
      <c r="C125" s="24"/>
      <c r="D125" s="24"/>
      <c r="E125" s="24"/>
      <c r="F125" s="24"/>
      <c r="G125" s="24"/>
      <c r="H125" s="24"/>
      <c r="I125" s="24"/>
      <c r="J125" s="24"/>
      <c r="K125" s="9"/>
      <c r="L125" s="9"/>
      <c r="M125" s="9"/>
      <c r="N125" s="9"/>
      <c r="O125" s="9"/>
      <c r="P125" s="9"/>
      <c r="Q125" s="9"/>
      <c r="R125" s="9"/>
    </row>
    <row r="126" spans="1:18" x14ac:dyDescent="0.2">
      <c r="A126" s="24"/>
      <c r="B126" s="24"/>
      <c r="C126" s="24"/>
      <c r="D126" s="24"/>
      <c r="E126" s="24"/>
      <c r="F126" s="24"/>
      <c r="G126" s="24"/>
      <c r="H126" s="24"/>
      <c r="I126" s="24"/>
      <c r="J126" s="24"/>
      <c r="K126" s="9"/>
      <c r="L126" s="9"/>
      <c r="M126" s="9"/>
      <c r="N126" s="9"/>
      <c r="O126" s="9"/>
      <c r="P126" s="9"/>
      <c r="Q126" s="9"/>
      <c r="R126" s="9"/>
    </row>
    <row r="127" spans="1:18" x14ac:dyDescent="0.2">
      <c r="A127" s="24"/>
      <c r="B127" s="24"/>
      <c r="C127" s="24"/>
      <c r="D127" s="24"/>
      <c r="E127" s="24"/>
      <c r="F127" s="24"/>
      <c r="G127" s="24"/>
      <c r="H127" s="24"/>
      <c r="I127" s="24"/>
      <c r="J127" s="24"/>
      <c r="K127" s="9"/>
      <c r="L127" s="9"/>
      <c r="M127" s="9"/>
      <c r="N127" s="9"/>
      <c r="O127" s="9"/>
      <c r="P127" s="9"/>
      <c r="Q127" s="9"/>
      <c r="R127" s="9"/>
    </row>
    <row r="128" spans="1:18" x14ac:dyDescent="0.2">
      <c r="A128" s="24"/>
      <c r="B128" s="24"/>
      <c r="C128" s="24"/>
      <c r="D128" s="24"/>
      <c r="E128" s="24"/>
      <c r="F128" s="24"/>
      <c r="G128" s="24"/>
      <c r="H128" s="24"/>
      <c r="I128" s="24"/>
      <c r="J128" s="24"/>
      <c r="K128" s="9"/>
      <c r="L128" s="9"/>
      <c r="M128" s="9"/>
      <c r="N128" s="9"/>
      <c r="O128" s="9"/>
      <c r="P128" s="9"/>
      <c r="Q128" s="9"/>
      <c r="R128" s="9"/>
    </row>
    <row r="129" spans="1:18" x14ac:dyDescent="0.2">
      <c r="A129" s="24"/>
      <c r="B129" s="24"/>
      <c r="C129" s="24"/>
      <c r="D129" s="24"/>
      <c r="E129" s="24"/>
      <c r="F129" s="24"/>
      <c r="G129" s="24"/>
      <c r="H129" s="24"/>
      <c r="I129" s="24"/>
      <c r="J129" s="24"/>
      <c r="K129" s="9"/>
      <c r="L129" s="9"/>
      <c r="M129" s="9"/>
      <c r="N129" s="9"/>
      <c r="O129" s="9"/>
      <c r="P129" s="9"/>
      <c r="Q129" s="9"/>
      <c r="R129" s="9"/>
    </row>
  </sheetData>
  <mergeCells count="77">
    <mergeCell ref="C13:L14"/>
    <mergeCell ref="G25:I25"/>
    <mergeCell ref="D24:F24"/>
    <mergeCell ref="G21:I21"/>
    <mergeCell ref="G22:I22"/>
    <mergeCell ref="G23:I23"/>
    <mergeCell ref="G24:I24"/>
    <mergeCell ref="G18:I18"/>
    <mergeCell ref="D20:F20"/>
    <mergeCell ref="D21:F21"/>
    <mergeCell ref="D22:F22"/>
    <mergeCell ref="D23:F23"/>
    <mergeCell ref="D17:F17"/>
    <mergeCell ref="G17:I17"/>
    <mergeCell ref="D18:F18"/>
    <mergeCell ref="B9:D9"/>
    <mergeCell ref="F90:H90"/>
    <mergeCell ref="C34:J34"/>
    <mergeCell ref="G19:I19"/>
    <mergeCell ref="G26:I26"/>
    <mergeCell ref="G27:I27"/>
    <mergeCell ref="D19:F19"/>
    <mergeCell ref="D26:F26"/>
    <mergeCell ref="D27:F27"/>
    <mergeCell ref="G20:I20"/>
    <mergeCell ref="D25:F25"/>
    <mergeCell ref="D82:E86"/>
    <mergeCell ref="D87:E91"/>
    <mergeCell ref="F81:H81"/>
    <mergeCell ref="F82:H82"/>
    <mergeCell ref="F77:H77"/>
    <mergeCell ref="F89:H89"/>
    <mergeCell ref="D92:E96"/>
    <mergeCell ref="F108:H108"/>
    <mergeCell ref="F109:H109"/>
    <mergeCell ref="F98:H98"/>
    <mergeCell ref="F91:H91"/>
    <mergeCell ref="F99:H99"/>
    <mergeCell ref="F100:H100"/>
    <mergeCell ref="F101:H101"/>
    <mergeCell ref="F97:H97"/>
    <mergeCell ref="F96:H96"/>
    <mergeCell ref="F92:H92"/>
    <mergeCell ref="F93:H93"/>
    <mergeCell ref="F94:H94"/>
    <mergeCell ref="F95:H95"/>
    <mergeCell ref="D97:E101"/>
    <mergeCell ref="D102:E106"/>
    <mergeCell ref="D107:E111"/>
    <mergeCell ref="F78:H78"/>
    <mergeCell ref="F79:H79"/>
    <mergeCell ref="F80:H80"/>
    <mergeCell ref="F110:H110"/>
    <mergeCell ref="F111:H111"/>
    <mergeCell ref="F102:H102"/>
    <mergeCell ref="F103:H103"/>
    <mergeCell ref="F104:H104"/>
    <mergeCell ref="F105:H105"/>
    <mergeCell ref="F106:H106"/>
    <mergeCell ref="F107:H107"/>
    <mergeCell ref="F83:H83"/>
    <mergeCell ref="F84:H84"/>
    <mergeCell ref="F86:H86"/>
    <mergeCell ref="C32:L33"/>
    <mergeCell ref="B67:L68"/>
    <mergeCell ref="F72:H72"/>
    <mergeCell ref="F73:H73"/>
    <mergeCell ref="F74:H74"/>
    <mergeCell ref="F87:H87"/>
    <mergeCell ref="F88:H88"/>
    <mergeCell ref="F85:H85"/>
    <mergeCell ref="F75:H75"/>
    <mergeCell ref="D71:E71"/>
    <mergeCell ref="F71:H71"/>
    <mergeCell ref="D77:E81"/>
    <mergeCell ref="D72:E76"/>
    <mergeCell ref="F76:H76"/>
  </mergeCells>
  <pageMargins left="0.3125" right="0.125" top="0.12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130"/>
  <sheetViews>
    <sheetView workbookViewId="0">
      <selection activeCell="N20" sqref="N20"/>
    </sheetView>
  </sheetViews>
  <sheetFormatPr baseColWidth="10" defaultRowHeight="12" x14ac:dyDescent="0.2"/>
  <cols>
    <col min="1" max="2" width="3.7109375" style="1" customWidth="1"/>
    <col min="3" max="3" width="8.140625" style="1" customWidth="1"/>
    <col min="4" max="4" width="6" style="1" customWidth="1"/>
    <col min="5" max="5" width="18.7109375" style="1" customWidth="1"/>
    <col min="6" max="7" width="11.42578125" style="1"/>
    <col min="8" max="8" width="15.5703125" style="1" customWidth="1"/>
    <col min="9" max="9" width="11.42578125" style="1"/>
    <col min="10" max="10" width="5.85546875" style="1" customWidth="1"/>
    <col min="11" max="16384" width="11.42578125" style="1"/>
  </cols>
  <sheetData>
    <row r="1" spans="1:18" x14ac:dyDescent="0.2">
      <c r="A1" s="24"/>
      <c r="B1" s="24"/>
      <c r="C1" s="24"/>
      <c r="D1" s="24"/>
      <c r="E1" s="24"/>
      <c r="F1" s="24"/>
      <c r="G1" s="24"/>
      <c r="H1" s="24"/>
      <c r="I1" s="24"/>
      <c r="J1" s="24"/>
      <c r="K1" s="9"/>
      <c r="L1" s="9"/>
      <c r="M1" s="9"/>
      <c r="N1" s="9"/>
      <c r="O1" s="9"/>
      <c r="P1" s="9"/>
      <c r="Q1" s="9"/>
      <c r="R1" s="9"/>
    </row>
    <row r="2" spans="1:18" x14ac:dyDescent="0.2">
      <c r="A2" s="24"/>
      <c r="B2" s="24"/>
      <c r="C2" s="24"/>
      <c r="D2" s="24"/>
      <c r="E2" s="24"/>
      <c r="F2" s="24"/>
      <c r="G2" s="24"/>
      <c r="H2" s="24"/>
      <c r="I2" s="24"/>
      <c r="J2" s="24"/>
      <c r="K2" s="9"/>
      <c r="L2" s="9"/>
      <c r="M2" s="9"/>
      <c r="N2" s="9"/>
      <c r="O2" s="9"/>
      <c r="P2" s="9"/>
      <c r="Q2" s="9"/>
      <c r="R2" s="9"/>
    </row>
    <row r="3" spans="1:18" x14ac:dyDescent="0.2">
      <c r="A3" s="24"/>
      <c r="B3" s="24"/>
      <c r="C3" s="24"/>
      <c r="D3" s="24"/>
      <c r="E3" s="24"/>
      <c r="F3" s="24"/>
      <c r="G3" s="24"/>
      <c r="H3" s="24"/>
      <c r="I3" s="24"/>
      <c r="J3" s="24"/>
      <c r="K3" s="9"/>
      <c r="L3" s="9"/>
      <c r="M3" s="9"/>
      <c r="N3" s="9"/>
      <c r="O3" s="9"/>
      <c r="P3" s="9"/>
      <c r="Q3" s="9"/>
      <c r="R3" s="9"/>
    </row>
    <row r="4" spans="1:18" x14ac:dyDescent="0.2">
      <c r="A4" s="24"/>
      <c r="B4" s="24"/>
      <c r="C4" s="24"/>
      <c r="D4" s="24"/>
      <c r="E4" s="24"/>
      <c r="F4" s="24"/>
      <c r="G4" s="24"/>
      <c r="H4" s="24"/>
      <c r="I4" s="24"/>
      <c r="J4" s="24"/>
      <c r="K4" s="9"/>
      <c r="L4" s="9"/>
      <c r="M4" s="9"/>
      <c r="N4" s="9"/>
      <c r="O4" s="9"/>
      <c r="P4" s="9"/>
      <c r="Q4" s="9"/>
      <c r="R4" s="9"/>
    </row>
    <row r="5" spans="1:18" x14ac:dyDescent="0.2">
      <c r="A5" s="24"/>
      <c r="B5" s="24"/>
      <c r="C5" s="24"/>
      <c r="D5" s="24"/>
      <c r="E5" s="24"/>
      <c r="F5" s="24"/>
      <c r="G5" s="24"/>
      <c r="H5" s="24"/>
      <c r="I5" s="24"/>
      <c r="J5" s="24"/>
      <c r="K5" s="9"/>
      <c r="L5" s="9"/>
      <c r="M5" s="9"/>
      <c r="N5" s="9"/>
      <c r="O5" s="9"/>
      <c r="P5" s="9"/>
      <c r="Q5" s="9"/>
      <c r="R5" s="9"/>
    </row>
    <row r="6" spans="1:18" x14ac:dyDescent="0.2">
      <c r="A6" s="24"/>
      <c r="B6" s="24"/>
      <c r="C6" s="24"/>
      <c r="D6" s="24"/>
      <c r="E6" s="24"/>
      <c r="F6" s="24"/>
      <c r="G6" s="24"/>
      <c r="H6" s="24"/>
      <c r="I6" s="24"/>
      <c r="J6" s="24"/>
      <c r="K6" s="9"/>
      <c r="L6" s="9"/>
      <c r="M6" s="9"/>
      <c r="N6" s="9"/>
      <c r="O6" s="9"/>
      <c r="P6" s="9"/>
      <c r="Q6" s="9"/>
      <c r="R6" s="9"/>
    </row>
    <row r="7" spans="1:18" x14ac:dyDescent="0.2">
      <c r="A7" s="24"/>
      <c r="B7" s="24"/>
      <c r="C7" s="24"/>
      <c r="D7" s="24"/>
      <c r="E7" s="24"/>
      <c r="F7" s="24"/>
      <c r="G7" s="24"/>
      <c r="H7" s="24"/>
      <c r="I7" s="24"/>
      <c r="J7" s="24"/>
      <c r="K7" s="9"/>
      <c r="L7" s="9"/>
      <c r="M7" s="9"/>
      <c r="N7" s="9"/>
      <c r="O7" s="9"/>
      <c r="P7" s="9"/>
      <c r="Q7" s="9"/>
      <c r="R7" s="9"/>
    </row>
    <row r="8" spans="1:18" x14ac:dyDescent="0.2">
      <c r="A8" s="24"/>
      <c r="B8" s="24"/>
      <c r="C8" s="24"/>
      <c r="D8" s="24"/>
      <c r="E8" s="24"/>
      <c r="F8" s="24"/>
      <c r="G8" s="24"/>
      <c r="H8" s="24"/>
      <c r="I8" s="24"/>
      <c r="J8" s="24"/>
      <c r="K8" s="9"/>
      <c r="L8" s="9"/>
      <c r="M8" s="9"/>
      <c r="N8" s="9"/>
      <c r="O8" s="9"/>
      <c r="P8" s="9"/>
      <c r="Q8" s="9"/>
      <c r="R8" s="9"/>
    </row>
    <row r="9" spans="1:18" ht="15.75" customHeight="1" thickBot="1" x14ac:dyDescent="0.25">
      <c r="A9" s="24"/>
      <c r="B9" s="349" t="s">
        <v>2693</v>
      </c>
      <c r="C9" s="349"/>
      <c r="D9" s="349"/>
      <c r="E9" s="349"/>
      <c r="F9" s="349"/>
      <c r="G9" s="349"/>
      <c r="H9" s="349"/>
      <c r="I9" s="349"/>
      <c r="J9" s="349"/>
      <c r="K9" s="349"/>
      <c r="L9" s="349"/>
      <c r="M9" s="9"/>
      <c r="N9" s="9"/>
      <c r="O9" s="9"/>
      <c r="P9" s="9"/>
      <c r="Q9" s="9"/>
      <c r="R9" s="9"/>
    </row>
    <row r="10" spans="1:18" ht="12.75" thickTop="1" x14ac:dyDescent="0.2">
      <c r="A10" s="24"/>
      <c r="B10" s="24"/>
      <c r="C10" s="24"/>
      <c r="D10" s="24"/>
      <c r="E10" s="24"/>
      <c r="F10" s="24"/>
      <c r="G10" s="24"/>
      <c r="H10" s="24"/>
      <c r="I10" s="24"/>
      <c r="J10" s="24"/>
      <c r="K10" s="9"/>
      <c r="L10" s="9"/>
      <c r="M10" s="9"/>
      <c r="N10" s="9"/>
      <c r="O10" s="9"/>
      <c r="P10" s="9"/>
      <c r="Q10" s="9"/>
      <c r="R10" s="9"/>
    </row>
    <row r="11" spans="1:18" ht="13.5" x14ac:dyDescent="0.25">
      <c r="A11" s="24"/>
      <c r="B11" s="24"/>
      <c r="C11" s="42" t="s">
        <v>54</v>
      </c>
      <c r="D11" s="24"/>
      <c r="E11" s="24"/>
      <c r="F11" s="24"/>
      <c r="G11" s="24"/>
      <c r="H11" s="24"/>
      <c r="I11" s="24"/>
      <c r="J11" s="24"/>
      <c r="K11" s="9"/>
      <c r="L11" s="9"/>
      <c r="M11" s="9"/>
      <c r="N11" s="9"/>
      <c r="O11" s="9"/>
      <c r="P11" s="9"/>
      <c r="Q11" s="9"/>
      <c r="R11" s="9"/>
    </row>
    <row r="12" spans="1:18" ht="13.5" x14ac:dyDescent="0.25">
      <c r="A12" s="24"/>
      <c r="B12" s="24"/>
      <c r="C12" s="347" t="s">
        <v>2710</v>
      </c>
      <c r="D12" s="348"/>
      <c r="E12" s="348"/>
      <c r="F12" s="348"/>
      <c r="G12" s="348"/>
      <c r="H12" s="348"/>
      <c r="I12" s="348"/>
      <c r="J12" s="348"/>
      <c r="K12" s="348"/>
      <c r="L12" s="348"/>
      <c r="M12" s="9"/>
      <c r="N12" s="9"/>
      <c r="O12" s="9"/>
      <c r="P12" s="9"/>
      <c r="Q12" s="9"/>
      <c r="R12" s="9"/>
    </row>
    <row r="13" spans="1:18" ht="12.75" thickBot="1" x14ac:dyDescent="0.25">
      <c r="A13" s="24"/>
      <c r="B13" s="24"/>
      <c r="C13" s="24"/>
      <c r="D13" s="24"/>
      <c r="E13" s="24"/>
      <c r="F13" s="24"/>
      <c r="G13" s="24"/>
      <c r="H13" s="24"/>
      <c r="I13" s="24"/>
      <c r="J13" s="24"/>
      <c r="K13" s="9"/>
      <c r="L13" s="9"/>
      <c r="M13" s="9"/>
      <c r="N13" s="9"/>
      <c r="O13" s="9"/>
      <c r="P13" s="9"/>
      <c r="Q13" s="9"/>
      <c r="R13" s="9"/>
    </row>
    <row r="14" spans="1:18" ht="13.5" thickTop="1" thickBot="1" x14ac:dyDescent="0.25">
      <c r="A14" s="24"/>
      <c r="B14" s="24"/>
      <c r="C14" s="24"/>
      <c r="D14" s="350"/>
      <c r="E14" s="350"/>
      <c r="F14" s="350"/>
      <c r="G14" s="350"/>
      <c r="H14" s="350"/>
      <c r="I14" s="24"/>
      <c r="J14" s="24"/>
      <c r="K14" s="9"/>
      <c r="L14" s="9"/>
      <c r="M14" s="9"/>
      <c r="N14" s="9"/>
      <c r="O14" s="9"/>
      <c r="P14" s="9"/>
      <c r="Q14" s="9"/>
      <c r="R14" s="9"/>
    </row>
    <row r="15" spans="1:18" ht="13.5" thickTop="1" thickBot="1" x14ac:dyDescent="0.25">
      <c r="A15" s="24"/>
      <c r="B15" s="24"/>
      <c r="C15" s="24"/>
      <c r="D15" s="301"/>
      <c r="E15" s="301"/>
      <c r="F15" s="301"/>
      <c r="G15" s="301"/>
      <c r="H15" s="301"/>
      <c r="I15" s="24"/>
      <c r="J15" s="24"/>
      <c r="K15" s="9"/>
      <c r="L15" s="9"/>
      <c r="M15" s="9"/>
      <c r="N15" s="9"/>
      <c r="O15" s="9"/>
      <c r="P15" s="9"/>
      <c r="Q15" s="9"/>
      <c r="R15" s="9"/>
    </row>
    <row r="16" spans="1:18" ht="13.5" thickTop="1" thickBot="1" x14ac:dyDescent="0.25">
      <c r="A16" s="24"/>
      <c r="B16" s="24"/>
      <c r="C16" s="24"/>
      <c r="D16" s="301"/>
      <c r="E16" s="301"/>
      <c r="F16" s="301"/>
      <c r="G16" s="301"/>
      <c r="H16" s="301"/>
      <c r="I16" s="24"/>
      <c r="J16" s="24"/>
      <c r="K16" s="9"/>
      <c r="L16" s="9"/>
      <c r="M16" s="9"/>
      <c r="N16" s="9"/>
      <c r="O16" s="9"/>
      <c r="P16" s="9"/>
      <c r="Q16" s="9"/>
      <c r="R16" s="9"/>
    </row>
    <row r="17" spans="1:18" ht="13.5" thickTop="1" thickBot="1" x14ac:dyDescent="0.25">
      <c r="A17" s="24"/>
      <c r="B17" s="24"/>
      <c r="C17" s="24"/>
      <c r="D17" s="301"/>
      <c r="E17" s="301"/>
      <c r="F17" s="301"/>
      <c r="G17" s="301"/>
      <c r="H17" s="301"/>
      <c r="I17" s="24"/>
      <c r="J17" s="24"/>
      <c r="K17" s="9"/>
      <c r="L17" s="9"/>
      <c r="M17" s="9"/>
      <c r="N17" s="9"/>
      <c r="O17" s="9"/>
      <c r="P17" s="9"/>
      <c r="Q17" s="9"/>
      <c r="R17" s="9"/>
    </row>
    <row r="18" spans="1:18" ht="13.5" thickTop="1" thickBot="1" x14ac:dyDescent="0.25">
      <c r="A18" s="24"/>
      <c r="B18" s="24"/>
      <c r="C18" s="24"/>
      <c r="D18" s="301"/>
      <c r="E18" s="301"/>
      <c r="F18" s="301"/>
      <c r="G18" s="301"/>
      <c r="H18" s="301"/>
      <c r="I18" s="24"/>
      <c r="J18" s="24"/>
      <c r="K18" s="9"/>
      <c r="L18" s="9"/>
      <c r="M18" s="9"/>
      <c r="N18" s="9"/>
      <c r="O18" s="9"/>
      <c r="P18" s="9"/>
      <c r="Q18" s="9"/>
      <c r="R18" s="9"/>
    </row>
    <row r="19" spans="1:18" ht="13.5" thickTop="1" thickBot="1" x14ac:dyDescent="0.25">
      <c r="A19" s="24"/>
      <c r="B19" s="24"/>
      <c r="C19" s="24"/>
      <c r="D19" s="301"/>
      <c r="E19" s="301"/>
      <c r="F19" s="301"/>
      <c r="G19" s="301"/>
      <c r="H19" s="301"/>
      <c r="I19" s="24"/>
      <c r="J19" s="24"/>
      <c r="K19" s="9"/>
      <c r="L19" s="9"/>
      <c r="M19" s="9"/>
      <c r="N19" s="9"/>
      <c r="O19" s="9"/>
      <c r="P19" s="9"/>
      <c r="Q19" s="9"/>
      <c r="R19" s="9"/>
    </row>
    <row r="20" spans="1:18" ht="13.5" thickTop="1" thickBot="1" x14ac:dyDescent="0.25">
      <c r="A20" s="24"/>
      <c r="B20" s="24"/>
      <c r="C20" s="24"/>
      <c r="D20" s="301"/>
      <c r="E20" s="301"/>
      <c r="F20" s="301"/>
      <c r="G20" s="301"/>
      <c r="H20" s="301"/>
      <c r="I20" s="24"/>
      <c r="J20" s="24"/>
      <c r="K20" s="9"/>
      <c r="L20" s="9"/>
      <c r="M20" s="9"/>
      <c r="N20" s="9"/>
      <c r="O20" s="9"/>
      <c r="P20" s="9"/>
      <c r="Q20" s="9"/>
      <c r="R20" s="9"/>
    </row>
    <row r="21" spans="1:18" ht="13.5" thickTop="1" thickBot="1" x14ac:dyDescent="0.25">
      <c r="A21" s="24"/>
      <c r="B21" s="24"/>
      <c r="C21" s="24"/>
      <c r="D21" s="301"/>
      <c r="E21" s="301"/>
      <c r="F21" s="301"/>
      <c r="G21" s="301"/>
      <c r="H21" s="301"/>
      <c r="I21" s="24"/>
      <c r="J21" s="24"/>
      <c r="K21" s="9"/>
      <c r="L21" s="9"/>
      <c r="M21" s="9"/>
      <c r="N21" s="9"/>
      <c r="O21" s="9"/>
      <c r="P21" s="9"/>
      <c r="Q21" s="9"/>
      <c r="R21" s="9"/>
    </row>
    <row r="22" spans="1:18" ht="13.5" thickTop="1" thickBot="1" x14ac:dyDescent="0.25">
      <c r="A22" s="24"/>
      <c r="B22" s="24"/>
      <c r="C22" s="24"/>
      <c r="D22" s="301"/>
      <c r="E22" s="301"/>
      <c r="F22" s="301"/>
      <c r="G22" s="301"/>
      <c r="H22" s="301"/>
      <c r="I22" s="24"/>
      <c r="J22" s="24"/>
      <c r="K22" s="9"/>
      <c r="L22" s="9"/>
      <c r="M22" s="9"/>
      <c r="N22" s="9"/>
      <c r="O22" s="9"/>
      <c r="P22" s="9"/>
      <c r="Q22" s="9"/>
      <c r="R22" s="9"/>
    </row>
    <row r="23" spans="1:18" ht="13.5" thickTop="1" thickBot="1" x14ac:dyDescent="0.25">
      <c r="A23" s="24"/>
      <c r="B23" s="24"/>
      <c r="C23" s="24"/>
      <c r="D23" s="301"/>
      <c r="E23" s="301"/>
      <c r="F23" s="301"/>
      <c r="G23" s="301"/>
      <c r="H23" s="301"/>
      <c r="I23" s="24"/>
      <c r="J23" s="24"/>
      <c r="K23" s="9"/>
      <c r="L23" s="9"/>
      <c r="M23" s="9"/>
      <c r="N23" s="9"/>
      <c r="O23" s="9"/>
      <c r="P23" s="9"/>
      <c r="Q23" s="9"/>
      <c r="R23" s="9"/>
    </row>
    <row r="24" spans="1:18" ht="12.75" thickTop="1" x14ac:dyDescent="0.2">
      <c r="A24" s="24"/>
      <c r="B24" s="24"/>
      <c r="C24" s="24"/>
      <c r="D24" s="24"/>
      <c r="E24" s="24"/>
      <c r="F24" s="24"/>
      <c r="G24" s="24"/>
      <c r="H24" s="24"/>
      <c r="I24" s="24"/>
      <c r="J24" s="24"/>
      <c r="K24" s="9"/>
      <c r="L24" s="9"/>
      <c r="M24" s="9"/>
      <c r="N24" s="9"/>
      <c r="O24" s="9"/>
      <c r="P24" s="9"/>
      <c r="Q24" s="9"/>
      <c r="R24" s="9"/>
    </row>
    <row r="25" spans="1:18" x14ac:dyDescent="0.2">
      <c r="A25" s="24"/>
      <c r="B25" s="24"/>
      <c r="C25" s="24"/>
      <c r="D25" s="24"/>
      <c r="E25" s="24"/>
      <c r="F25" s="24"/>
      <c r="G25" s="24"/>
      <c r="H25" s="24"/>
      <c r="I25" s="24"/>
      <c r="J25" s="24"/>
      <c r="K25" s="9"/>
      <c r="L25" s="9"/>
      <c r="M25" s="9"/>
      <c r="N25" s="9"/>
      <c r="O25" s="9"/>
      <c r="P25" s="9"/>
      <c r="Q25" s="9"/>
      <c r="R25" s="9"/>
    </row>
    <row r="26" spans="1:18" x14ac:dyDescent="0.2">
      <c r="A26" s="24"/>
      <c r="B26" s="24"/>
      <c r="C26" s="24"/>
      <c r="D26" s="24"/>
      <c r="E26" s="24"/>
      <c r="F26" s="24"/>
      <c r="G26" s="24"/>
      <c r="H26" s="24"/>
      <c r="I26" s="24"/>
      <c r="J26" s="24"/>
      <c r="K26" s="9"/>
      <c r="L26" s="9"/>
      <c r="M26" s="9"/>
      <c r="N26" s="9"/>
      <c r="O26" s="9"/>
      <c r="P26" s="9"/>
      <c r="Q26" s="9"/>
      <c r="R26" s="9"/>
    </row>
    <row r="27" spans="1:18" ht="13.5" x14ac:dyDescent="0.25">
      <c r="A27" s="24"/>
      <c r="B27" s="24"/>
      <c r="C27" s="303" t="s">
        <v>55</v>
      </c>
      <c r="D27" s="303"/>
      <c r="E27" s="303"/>
      <c r="F27" s="303"/>
      <c r="G27" s="303"/>
      <c r="H27" s="303"/>
      <c r="I27" s="303"/>
      <c r="J27" s="303"/>
      <c r="K27" s="9"/>
      <c r="L27" s="9"/>
      <c r="M27" s="9"/>
      <c r="N27" s="9"/>
      <c r="O27" s="9"/>
      <c r="P27" s="9"/>
      <c r="Q27" s="9"/>
      <c r="R27" s="9"/>
    </row>
    <row r="28" spans="1:18" x14ac:dyDescent="0.2">
      <c r="A28" s="24"/>
      <c r="B28" s="24"/>
      <c r="C28" s="24"/>
      <c r="D28" s="24"/>
      <c r="E28" s="24"/>
      <c r="F28" s="24"/>
      <c r="G28" s="24"/>
      <c r="H28" s="24"/>
      <c r="I28" s="24"/>
      <c r="J28" s="24"/>
      <c r="K28" s="9"/>
      <c r="L28" s="9"/>
      <c r="M28" s="9"/>
      <c r="N28" s="9"/>
      <c r="O28" s="9"/>
      <c r="P28" s="9"/>
      <c r="Q28" s="9"/>
      <c r="R28" s="9"/>
    </row>
    <row r="29" spans="1:18" x14ac:dyDescent="0.2">
      <c r="A29" s="24"/>
      <c r="B29" s="24"/>
      <c r="C29" s="347" t="s">
        <v>56</v>
      </c>
      <c r="D29" s="347"/>
      <c r="E29" s="347"/>
      <c r="F29" s="347"/>
      <c r="G29" s="347"/>
      <c r="H29" s="347"/>
      <c r="I29" s="347"/>
      <c r="J29" s="347"/>
      <c r="K29" s="347"/>
      <c r="L29" s="347"/>
      <c r="M29" s="9"/>
      <c r="N29" s="9"/>
      <c r="O29" s="9"/>
      <c r="P29" s="9"/>
      <c r="Q29" s="9"/>
      <c r="R29" s="9"/>
    </row>
    <row r="30" spans="1:18" x14ac:dyDescent="0.2">
      <c r="A30" s="24"/>
      <c r="B30" s="24"/>
      <c r="C30" s="24"/>
      <c r="D30" s="24"/>
      <c r="E30" s="24"/>
      <c r="F30" s="24"/>
      <c r="G30" s="24"/>
      <c r="H30" s="24"/>
      <c r="I30" s="24"/>
      <c r="J30" s="24"/>
      <c r="K30" s="9"/>
      <c r="L30" s="9"/>
      <c r="M30" s="9"/>
      <c r="N30" s="9"/>
      <c r="O30" s="9"/>
      <c r="P30" s="9"/>
      <c r="Q30" s="9"/>
      <c r="R30" s="9"/>
    </row>
    <row r="31" spans="1:18" ht="12.75" thickBot="1" x14ac:dyDescent="0.25">
      <c r="A31" s="24"/>
      <c r="B31" s="24"/>
      <c r="C31" s="24"/>
      <c r="D31" s="24"/>
      <c r="E31" s="24"/>
      <c r="F31" s="24"/>
      <c r="G31" s="24"/>
      <c r="H31" s="24"/>
      <c r="I31" s="314"/>
      <c r="J31" s="314"/>
      <c r="K31" s="9"/>
      <c r="L31" s="9"/>
      <c r="M31" s="9"/>
      <c r="N31" s="9"/>
      <c r="O31" s="9"/>
      <c r="P31" s="9"/>
      <c r="Q31" s="9"/>
      <c r="R31" s="9"/>
    </row>
    <row r="32" spans="1:18" ht="15" thickTop="1" thickBot="1" x14ac:dyDescent="0.3">
      <c r="A32" s="24"/>
      <c r="B32" s="24"/>
      <c r="C32" s="24"/>
      <c r="D32" s="228" t="s">
        <v>57</v>
      </c>
      <c r="E32" s="346" t="s">
        <v>58</v>
      </c>
      <c r="F32" s="346"/>
      <c r="G32" s="346"/>
      <c r="H32" s="346"/>
      <c r="I32" s="314"/>
      <c r="J32" s="314"/>
      <c r="K32" s="9"/>
      <c r="L32" s="9"/>
      <c r="M32" s="9"/>
      <c r="N32" s="9"/>
      <c r="O32" s="9"/>
      <c r="P32" s="9"/>
      <c r="Q32" s="9"/>
      <c r="R32" s="9"/>
    </row>
    <row r="33" spans="1:18" ht="13.5" thickTop="1" thickBot="1" x14ac:dyDescent="0.25">
      <c r="A33" s="24"/>
      <c r="B33" s="24"/>
      <c r="C33" s="24"/>
      <c r="D33" s="49">
        <v>1</v>
      </c>
      <c r="E33" s="301"/>
      <c r="F33" s="301"/>
      <c r="G33" s="301"/>
      <c r="H33" s="301"/>
      <c r="I33" s="314"/>
      <c r="J33" s="314"/>
      <c r="K33" s="9"/>
      <c r="L33" s="9"/>
      <c r="M33" s="9"/>
      <c r="N33" s="9"/>
      <c r="O33" s="9"/>
      <c r="P33" s="9"/>
      <c r="Q33" s="9"/>
      <c r="R33" s="9"/>
    </row>
    <row r="34" spans="1:18" ht="13.5" thickTop="1" thickBot="1" x14ac:dyDescent="0.25">
      <c r="A34" s="24"/>
      <c r="B34" s="24"/>
      <c r="C34" s="24"/>
      <c r="D34" s="49">
        <v>2</v>
      </c>
      <c r="E34" s="301"/>
      <c r="F34" s="301"/>
      <c r="G34" s="301"/>
      <c r="H34" s="301"/>
      <c r="I34" s="314"/>
      <c r="J34" s="314"/>
      <c r="K34" s="9"/>
      <c r="L34" s="9"/>
      <c r="M34" s="9"/>
      <c r="N34" s="9"/>
      <c r="O34" s="9"/>
      <c r="P34" s="9"/>
      <c r="Q34" s="9"/>
      <c r="R34" s="9"/>
    </row>
    <row r="35" spans="1:18" ht="13.5" thickTop="1" thickBot="1" x14ac:dyDescent="0.25">
      <c r="A35" s="24"/>
      <c r="B35" s="24"/>
      <c r="C35" s="24"/>
      <c r="D35" s="49">
        <v>3</v>
      </c>
      <c r="E35" s="301"/>
      <c r="F35" s="301"/>
      <c r="G35" s="301"/>
      <c r="H35" s="301"/>
      <c r="I35" s="314"/>
      <c r="J35" s="314"/>
      <c r="K35" s="9"/>
      <c r="L35" s="9"/>
      <c r="M35" s="9"/>
      <c r="N35" s="9"/>
      <c r="O35" s="9"/>
      <c r="P35" s="9"/>
      <c r="Q35" s="9"/>
      <c r="R35" s="9"/>
    </row>
    <row r="36" spans="1:18" ht="13.5" thickTop="1" thickBot="1" x14ac:dyDescent="0.25">
      <c r="A36" s="24"/>
      <c r="B36" s="24"/>
      <c r="C36" s="24"/>
      <c r="D36" s="49">
        <v>4</v>
      </c>
      <c r="E36" s="301"/>
      <c r="F36" s="301"/>
      <c r="G36" s="301"/>
      <c r="H36" s="301"/>
      <c r="I36" s="314"/>
      <c r="J36" s="314"/>
      <c r="K36" s="9"/>
      <c r="L36" s="9"/>
      <c r="M36" s="9"/>
      <c r="N36" s="9"/>
      <c r="O36" s="9"/>
      <c r="P36" s="9"/>
      <c r="Q36" s="9"/>
      <c r="R36" s="9"/>
    </row>
    <row r="37" spans="1:18" ht="13.5" thickTop="1" thickBot="1" x14ac:dyDescent="0.25">
      <c r="A37" s="24"/>
      <c r="B37" s="24"/>
      <c r="C37" s="24"/>
      <c r="D37" s="49">
        <v>5</v>
      </c>
      <c r="E37" s="301"/>
      <c r="F37" s="301"/>
      <c r="G37" s="301"/>
      <c r="H37" s="301"/>
      <c r="I37" s="314"/>
      <c r="J37" s="314"/>
      <c r="K37" s="9"/>
      <c r="L37" s="9"/>
      <c r="M37" s="9"/>
      <c r="N37" s="9"/>
      <c r="O37" s="9"/>
      <c r="P37" s="9"/>
      <c r="Q37" s="9"/>
      <c r="R37" s="9"/>
    </row>
    <row r="38" spans="1:18" ht="13.5" thickTop="1" thickBot="1" x14ac:dyDescent="0.25">
      <c r="A38" s="24"/>
      <c r="B38" s="24"/>
      <c r="C38" s="24"/>
      <c r="D38" s="49">
        <v>6</v>
      </c>
      <c r="E38" s="301"/>
      <c r="F38" s="301"/>
      <c r="G38" s="301"/>
      <c r="H38" s="301"/>
      <c r="I38" s="314"/>
      <c r="J38" s="314"/>
      <c r="K38" s="9"/>
      <c r="L38" s="9"/>
      <c r="M38" s="9"/>
      <c r="N38" s="9"/>
      <c r="O38" s="9"/>
      <c r="P38" s="9"/>
      <c r="Q38" s="9"/>
      <c r="R38" s="9"/>
    </row>
    <row r="39" spans="1:18" ht="13.5" thickTop="1" thickBot="1" x14ac:dyDescent="0.25">
      <c r="A39" s="24"/>
      <c r="B39" s="24"/>
      <c r="C39" s="24"/>
      <c r="D39" s="49">
        <v>7</v>
      </c>
      <c r="E39" s="301"/>
      <c r="F39" s="301"/>
      <c r="G39" s="301"/>
      <c r="H39" s="301"/>
      <c r="I39" s="314"/>
      <c r="J39" s="314"/>
      <c r="K39" s="9"/>
      <c r="L39" s="9"/>
      <c r="M39" s="9"/>
      <c r="N39" s="9"/>
      <c r="O39" s="9"/>
      <c r="P39" s="9"/>
      <c r="Q39" s="9"/>
      <c r="R39" s="9"/>
    </row>
    <row r="40" spans="1:18" ht="13.5" thickTop="1" thickBot="1" x14ac:dyDescent="0.25">
      <c r="A40" s="24"/>
      <c r="B40" s="24"/>
      <c r="C40" s="24"/>
      <c r="D40" s="49">
        <v>8</v>
      </c>
      <c r="E40" s="301"/>
      <c r="F40" s="301"/>
      <c r="G40" s="301"/>
      <c r="H40" s="301"/>
      <c r="I40" s="314"/>
      <c r="J40" s="314"/>
      <c r="K40" s="9"/>
      <c r="L40" s="9"/>
      <c r="M40" s="9"/>
      <c r="N40" s="9"/>
      <c r="O40" s="9"/>
      <c r="P40" s="9"/>
      <c r="Q40" s="9"/>
      <c r="R40" s="9"/>
    </row>
    <row r="41" spans="1:18" ht="13.5" thickTop="1" thickBot="1" x14ac:dyDescent="0.25">
      <c r="A41" s="24"/>
      <c r="B41" s="24"/>
      <c r="C41" s="24"/>
      <c r="D41" s="49">
        <v>9</v>
      </c>
      <c r="E41" s="301"/>
      <c r="F41" s="301"/>
      <c r="G41" s="301"/>
      <c r="H41" s="301"/>
      <c r="I41" s="314"/>
      <c r="J41" s="314"/>
      <c r="K41" s="9"/>
      <c r="L41" s="9"/>
      <c r="M41" s="9"/>
      <c r="N41" s="9"/>
      <c r="O41" s="9"/>
      <c r="P41" s="9"/>
      <c r="Q41" s="9"/>
      <c r="R41" s="9"/>
    </row>
    <row r="42" spans="1:18" ht="13.5" thickTop="1" thickBot="1" x14ac:dyDescent="0.25">
      <c r="A42" s="24"/>
      <c r="B42" s="24"/>
      <c r="C42" s="24"/>
      <c r="D42" s="49">
        <v>10</v>
      </c>
      <c r="E42" s="301"/>
      <c r="F42" s="301"/>
      <c r="G42" s="301"/>
      <c r="H42" s="301"/>
      <c r="I42" s="314"/>
      <c r="J42" s="314"/>
      <c r="K42" s="9"/>
      <c r="L42" s="9"/>
      <c r="M42" s="9"/>
      <c r="N42" s="9"/>
      <c r="O42" s="9"/>
      <c r="P42" s="9"/>
      <c r="Q42" s="9"/>
      <c r="R42" s="9"/>
    </row>
    <row r="43" spans="1:18" ht="13.5" thickTop="1" thickBot="1" x14ac:dyDescent="0.25">
      <c r="A43" s="24"/>
      <c r="B43" s="24"/>
      <c r="C43" s="24"/>
      <c r="D43" s="49">
        <v>11</v>
      </c>
      <c r="E43" s="301"/>
      <c r="F43" s="301"/>
      <c r="G43" s="301"/>
      <c r="H43" s="301"/>
      <c r="I43" s="314"/>
      <c r="J43" s="314"/>
      <c r="K43" s="9"/>
      <c r="L43" s="9"/>
      <c r="M43" s="9"/>
      <c r="N43" s="9"/>
      <c r="O43" s="9"/>
      <c r="P43" s="9"/>
      <c r="Q43" s="9"/>
      <c r="R43" s="9"/>
    </row>
    <row r="44" spans="1:18" ht="13.5" thickTop="1" thickBot="1" x14ac:dyDescent="0.25">
      <c r="A44" s="24"/>
      <c r="B44" s="24"/>
      <c r="C44" s="24"/>
      <c r="D44" s="49">
        <v>12</v>
      </c>
      <c r="E44" s="301"/>
      <c r="F44" s="301"/>
      <c r="G44" s="301"/>
      <c r="H44" s="301"/>
      <c r="I44" s="314"/>
      <c r="J44" s="314"/>
      <c r="K44" s="9"/>
      <c r="L44" s="9"/>
      <c r="M44" s="9"/>
      <c r="N44" s="9"/>
      <c r="O44" s="9"/>
      <c r="P44" s="9"/>
      <c r="Q44" s="9"/>
      <c r="R44" s="9"/>
    </row>
    <row r="45" spans="1:18" ht="13.5" thickTop="1" thickBot="1" x14ac:dyDescent="0.25">
      <c r="A45" s="24"/>
      <c r="B45" s="24"/>
      <c r="C45" s="24"/>
      <c r="D45" s="49">
        <v>13</v>
      </c>
      <c r="E45" s="301"/>
      <c r="F45" s="301"/>
      <c r="G45" s="301"/>
      <c r="H45" s="301"/>
      <c r="I45" s="314"/>
      <c r="J45" s="314"/>
      <c r="K45" s="9"/>
      <c r="L45" s="9"/>
      <c r="M45" s="9"/>
      <c r="N45" s="9"/>
      <c r="O45" s="9"/>
      <c r="P45" s="9"/>
      <c r="Q45" s="9"/>
      <c r="R45" s="9"/>
    </row>
    <row r="46" spans="1:18" ht="13.5" thickTop="1" thickBot="1" x14ac:dyDescent="0.25">
      <c r="A46" s="24"/>
      <c r="B46" s="24"/>
      <c r="C46" s="24"/>
      <c r="D46" s="49">
        <v>14</v>
      </c>
      <c r="E46" s="301"/>
      <c r="F46" s="301"/>
      <c r="G46" s="301"/>
      <c r="H46" s="301"/>
      <c r="I46" s="314"/>
      <c r="J46" s="314"/>
      <c r="K46" s="9"/>
      <c r="L46" s="9"/>
      <c r="M46" s="9"/>
      <c r="N46" s="9"/>
      <c r="O46" s="9"/>
      <c r="P46" s="9"/>
      <c r="Q46" s="9"/>
      <c r="R46" s="9"/>
    </row>
    <row r="47" spans="1:18" ht="13.5" thickTop="1" thickBot="1" x14ac:dyDescent="0.25">
      <c r="A47" s="24"/>
      <c r="B47" s="24"/>
      <c r="C47" s="24"/>
      <c r="D47" s="49">
        <v>15</v>
      </c>
      <c r="E47" s="301"/>
      <c r="F47" s="301"/>
      <c r="G47" s="301"/>
      <c r="H47" s="301"/>
      <c r="I47" s="314"/>
      <c r="J47" s="314"/>
      <c r="K47" s="9"/>
      <c r="L47" s="9"/>
      <c r="M47" s="9"/>
      <c r="N47" s="9"/>
      <c r="O47" s="9"/>
      <c r="P47" s="9"/>
      <c r="Q47" s="9"/>
      <c r="R47" s="9"/>
    </row>
    <row r="48" spans="1:18" ht="12.75" thickTop="1" x14ac:dyDescent="0.2">
      <c r="A48" s="24"/>
      <c r="B48" s="24"/>
      <c r="C48" s="24"/>
      <c r="D48" s="24"/>
      <c r="E48" s="24"/>
      <c r="F48" s="24"/>
      <c r="G48" s="24"/>
      <c r="H48" s="24"/>
      <c r="I48" s="314"/>
      <c r="J48" s="314"/>
      <c r="K48" s="9"/>
      <c r="L48" s="9"/>
      <c r="M48" s="9"/>
      <c r="N48" s="9"/>
      <c r="O48" s="9"/>
      <c r="P48" s="9"/>
      <c r="Q48" s="9"/>
      <c r="R48" s="9"/>
    </row>
    <row r="49" spans="1:18" x14ac:dyDescent="0.2">
      <c r="A49" s="24"/>
      <c r="B49" s="24"/>
      <c r="C49" s="24"/>
      <c r="D49" s="24"/>
      <c r="E49" s="24"/>
      <c r="F49" s="24"/>
      <c r="G49" s="24"/>
      <c r="H49" s="24"/>
      <c r="I49" s="24"/>
      <c r="J49" s="24"/>
      <c r="K49" s="9"/>
      <c r="L49" s="9"/>
      <c r="M49" s="9"/>
      <c r="N49" s="9"/>
      <c r="O49" s="9"/>
      <c r="P49" s="9"/>
      <c r="Q49" s="9"/>
      <c r="R49" s="9"/>
    </row>
    <row r="50" spans="1:18" x14ac:dyDescent="0.2">
      <c r="A50" s="24"/>
      <c r="B50" s="24"/>
      <c r="C50" s="24"/>
      <c r="D50" s="24"/>
      <c r="E50" s="24"/>
      <c r="F50" s="24"/>
      <c r="G50" s="24"/>
      <c r="H50" s="24"/>
      <c r="I50" s="24"/>
      <c r="J50" s="24"/>
      <c r="K50" s="9"/>
      <c r="L50" s="9"/>
      <c r="M50" s="9"/>
      <c r="N50" s="9"/>
      <c r="O50" s="9"/>
      <c r="P50" s="9"/>
      <c r="Q50" s="9"/>
      <c r="R50" s="9"/>
    </row>
    <row r="51" spans="1:18" x14ac:dyDescent="0.2">
      <c r="A51" s="24"/>
      <c r="B51" s="24"/>
      <c r="C51" s="24"/>
      <c r="D51" s="24"/>
      <c r="E51" s="24"/>
      <c r="F51" s="24"/>
      <c r="G51" s="24"/>
      <c r="H51" s="24"/>
      <c r="I51" s="24"/>
      <c r="J51" s="24"/>
      <c r="K51" s="9"/>
      <c r="L51" s="9"/>
      <c r="M51" s="9"/>
      <c r="N51" s="9"/>
      <c r="O51" s="9"/>
      <c r="P51" s="9"/>
      <c r="Q51" s="9"/>
      <c r="R51" s="9"/>
    </row>
    <row r="52" spans="1:18" x14ac:dyDescent="0.2">
      <c r="A52" s="24"/>
      <c r="B52" s="24"/>
      <c r="C52" s="24"/>
      <c r="D52" s="24"/>
      <c r="E52" s="24"/>
      <c r="F52" s="24"/>
      <c r="G52" s="24"/>
      <c r="H52" s="24"/>
      <c r="I52" s="24"/>
      <c r="J52" s="24"/>
      <c r="K52" s="9"/>
      <c r="L52" s="9"/>
      <c r="M52" s="9"/>
      <c r="N52" s="9"/>
      <c r="O52" s="9"/>
      <c r="P52" s="9"/>
      <c r="Q52" s="9"/>
      <c r="R52" s="9"/>
    </row>
    <row r="53" spans="1:18" x14ac:dyDescent="0.2">
      <c r="A53" s="24"/>
      <c r="B53" s="24"/>
      <c r="C53" s="24"/>
      <c r="D53" s="24"/>
      <c r="E53" s="24"/>
      <c r="F53" s="24"/>
      <c r="G53" s="24"/>
      <c r="H53" s="24"/>
      <c r="I53" s="24"/>
      <c r="J53" s="24"/>
      <c r="K53" s="9"/>
      <c r="L53" s="9"/>
      <c r="M53" s="9"/>
      <c r="N53" s="9"/>
      <c r="O53" s="9"/>
      <c r="P53" s="9"/>
      <c r="Q53" s="9"/>
      <c r="R53" s="9"/>
    </row>
    <row r="54" spans="1:18" x14ac:dyDescent="0.2">
      <c r="A54" s="24"/>
      <c r="B54" s="24"/>
      <c r="C54" s="24"/>
      <c r="D54" s="24"/>
      <c r="E54" s="24"/>
      <c r="F54" s="24"/>
      <c r="G54" s="24"/>
      <c r="H54" s="24"/>
      <c r="I54" s="24"/>
      <c r="J54" s="24"/>
      <c r="K54" s="9"/>
      <c r="L54" s="9"/>
      <c r="M54" s="9"/>
      <c r="N54" s="9"/>
      <c r="O54" s="9"/>
      <c r="P54" s="9"/>
      <c r="Q54" s="9"/>
      <c r="R54" s="9"/>
    </row>
    <row r="55" spans="1:18" x14ac:dyDescent="0.2">
      <c r="A55" s="24"/>
      <c r="B55" s="24"/>
      <c r="C55" s="24"/>
      <c r="D55" s="24"/>
      <c r="E55" s="24"/>
      <c r="F55" s="24"/>
      <c r="G55" s="24"/>
      <c r="H55" s="24"/>
      <c r="I55" s="24"/>
      <c r="J55" s="24"/>
      <c r="K55" s="9"/>
      <c r="L55" s="9"/>
      <c r="M55" s="9"/>
      <c r="N55" s="9"/>
      <c r="O55" s="9"/>
      <c r="P55" s="9"/>
      <c r="Q55" s="9"/>
      <c r="R55" s="9"/>
    </row>
    <row r="56" spans="1:18" x14ac:dyDescent="0.2">
      <c r="A56" s="24"/>
      <c r="B56" s="24"/>
      <c r="C56" s="24"/>
      <c r="D56" s="24"/>
      <c r="E56" s="24"/>
      <c r="F56" s="24"/>
      <c r="G56" s="24"/>
      <c r="H56" s="24"/>
      <c r="I56" s="24"/>
      <c r="J56" s="24"/>
      <c r="K56" s="9"/>
      <c r="L56" s="9"/>
      <c r="M56" s="9"/>
      <c r="N56" s="9"/>
      <c r="O56" s="9"/>
      <c r="P56" s="9"/>
      <c r="Q56" s="9"/>
      <c r="R56" s="9"/>
    </row>
    <row r="57" spans="1:18" x14ac:dyDescent="0.2">
      <c r="A57" s="24"/>
      <c r="B57" s="24"/>
      <c r="C57" s="24"/>
      <c r="D57" s="24"/>
      <c r="E57" s="24"/>
      <c r="F57" s="24"/>
      <c r="G57" s="24"/>
      <c r="H57" s="24"/>
      <c r="I57" s="24"/>
      <c r="J57" s="24"/>
      <c r="K57" s="9"/>
      <c r="L57" s="9"/>
      <c r="M57" s="9"/>
      <c r="N57" s="9"/>
      <c r="O57" s="9"/>
      <c r="P57" s="9"/>
      <c r="Q57" s="9"/>
      <c r="R57" s="9"/>
    </row>
    <row r="58" spans="1:18" x14ac:dyDescent="0.2">
      <c r="A58" s="24"/>
      <c r="B58" s="24"/>
      <c r="C58" s="24"/>
      <c r="D58" s="24"/>
      <c r="E58" s="24"/>
      <c r="F58" s="24"/>
      <c r="G58" s="24"/>
      <c r="H58" s="24"/>
      <c r="I58" s="24"/>
      <c r="J58" s="24"/>
      <c r="K58" s="9"/>
      <c r="L58" s="9"/>
      <c r="M58" s="9"/>
      <c r="N58" s="9"/>
      <c r="O58" s="9"/>
      <c r="P58" s="9"/>
      <c r="Q58" s="9"/>
      <c r="R58" s="9"/>
    </row>
    <row r="59" spans="1:18" x14ac:dyDescent="0.2">
      <c r="A59" s="24"/>
      <c r="B59" s="24"/>
      <c r="C59" s="24"/>
      <c r="D59" s="24"/>
      <c r="E59" s="24"/>
      <c r="F59" s="24"/>
      <c r="G59" s="24"/>
      <c r="H59" s="24"/>
      <c r="I59" s="24"/>
      <c r="J59" s="24"/>
      <c r="K59" s="9"/>
      <c r="L59" s="9"/>
      <c r="M59" s="9"/>
      <c r="N59" s="9"/>
      <c r="O59" s="9"/>
      <c r="P59" s="9"/>
      <c r="Q59" s="9"/>
      <c r="R59" s="9"/>
    </row>
    <row r="60" spans="1:18" x14ac:dyDescent="0.2">
      <c r="A60" s="24"/>
      <c r="B60" s="24"/>
      <c r="C60" s="24"/>
      <c r="D60" s="24"/>
      <c r="E60" s="24"/>
      <c r="F60" s="24"/>
      <c r="G60" s="24"/>
      <c r="H60" s="24"/>
      <c r="I60" s="24"/>
      <c r="J60" s="24"/>
      <c r="K60" s="9"/>
      <c r="L60" s="9"/>
      <c r="M60" s="9"/>
      <c r="N60" s="9"/>
      <c r="O60" s="9"/>
      <c r="P60" s="9"/>
      <c r="Q60" s="9"/>
      <c r="R60" s="9"/>
    </row>
    <row r="61" spans="1:18" x14ac:dyDescent="0.2">
      <c r="A61" s="24"/>
      <c r="B61" s="24"/>
      <c r="C61" s="24"/>
      <c r="D61" s="24"/>
      <c r="E61" s="24"/>
      <c r="F61" s="24"/>
      <c r="G61" s="24"/>
      <c r="H61" s="24"/>
      <c r="I61" s="24"/>
      <c r="J61" s="24"/>
      <c r="K61" s="9"/>
      <c r="L61" s="9"/>
      <c r="M61" s="9"/>
      <c r="N61" s="9"/>
      <c r="O61" s="9"/>
      <c r="P61" s="9"/>
      <c r="Q61" s="9"/>
      <c r="R61" s="9"/>
    </row>
    <row r="62" spans="1:18" x14ac:dyDescent="0.2">
      <c r="A62" s="24"/>
      <c r="B62" s="24"/>
      <c r="C62" s="24"/>
      <c r="D62" s="24"/>
      <c r="E62" s="24"/>
      <c r="F62" s="24"/>
      <c r="G62" s="24"/>
      <c r="H62" s="24"/>
      <c r="I62" s="24"/>
      <c r="J62" s="24"/>
      <c r="K62" s="9"/>
      <c r="L62" s="9"/>
      <c r="M62" s="9"/>
      <c r="N62" s="9"/>
      <c r="O62" s="9"/>
      <c r="P62" s="9"/>
      <c r="Q62" s="9"/>
      <c r="R62" s="9"/>
    </row>
    <row r="63" spans="1:18" x14ac:dyDescent="0.2">
      <c r="A63" s="24"/>
      <c r="B63" s="24"/>
      <c r="C63" s="24"/>
      <c r="D63" s="24"/>
      <c r="E63" s="24"/>
      <c r="F63" s="24"/>
      <c r="G63" s="24"/>
      <c r="H63" s="24"/>
      <c r="I63" s="24"/>
      <c r="J63" s="24"/>
      <c r="K63" s="9"/>
      <c r="L63" s="9"/>
      <c r="M63" s="9"/>
      <c r="N63" s="9"/>
      <c r="O63" s="9"/>
      <c r="P63" s="9"/>
      <c r="Q63" s="9"/>
      <c r="R63" s="9"/>
    </row>
    <row r="64" spans="1:18" x14ac:dyDescent="0.2">
      <c r="A64" s="9"/>
      <c r="B64" s="9"/>
      <c r="C64" s="9"/>
      <c r="D64" s="9"/>
      <c r="E64" s="9"/>
      <c r="F64" s="9"/>
      <c r="G64" s="9"/>
      <c r="H64" s="9"/>
      <c r="I64" s="9"/>
      <c r="J64" s="9"/>
      <c r="K64" s="9"/>
      <c r="L64" s="9"/>
      <c r="M64" s="9"/>
      <c r="N64" s="9"/>
      <c r="O64" s="9"/>
      <c r="P64" s="9"/>
      <c r="Q64" s="9"/>
      <c r="R64" s="9"/>
    </row>
    <row r="65" spans="1:18" x14ac:dyDescent="0.2">
      <c r="A65" s="9"/>
      <c r="B65" s="9"/>
      <c r="C65" s="9"/>
      <c r="D65" s="9"/>
      <c r="E65" s="9"/>
      <c r="F65" s="9"/>
      <c r="G65" s="9"/>
      <c r="H65" s="9"/>
      <c r="I65" s="9"/>
      <c r="J65" s="9"/>
      <c r="K65" s="9"/>
      <c r="L65" s="9"/>
      <c r="M65" s="9"/>
      <c r="N65" s="9"/>
      <c r="O65" s="9"/>
      <c r="P65" s="9"/>
      <c r="Q65" s="9"/>
      <c r="R65" s="9"/>
    </row>
    <row r="66" spans="1:18" x14ac:dyDescent="0.2">
      <c r="A66" s="9"/>
      <c r="B66" s="9"/>
      <c r="C66" s="9"/>
      <c r="D66" s="9"/>
      <c r="E66" s="9"/>
      <c r="F66" s="9"/>
      <c r="G66" s="9"/>
      <c r="H66" s="9"/>
      <c r="I66" s="9"/>
      <c r="J66" s="9"/>
      <c r="K66" s="9"/>
      <c r="L66" s="9"/>
      <c r="M66" s="9"/>
      <c r="N66" s="9"/>
      <c r="O66" s="9"/>
      <c r="P66" s="9"/>
      <c r="Q66" s="9"/>
      <c r="R66" s="9"/>
    </row>
    <row r="67" spans="1:18" x14ac:dyDescent="0.2">
      <c r="A67" s="9"/>
      <c r="B67" s="9"/>
      <c r="C67" s="9"/>
      <c r="D67" s="9"/>
      <c r="E67" s="9"/>
      <c r="F67" s="9"/>
      <c r="G67" s="9"/>
      <c r="H67" s="9"/>
      <c r="I67" s="9"/>
      <c r="J67" s="9"/>
      <c r="K67" s="9"/>
      <c r="L67" s="9"/>
      <c r="M67" s="9"/>
      <c r="N67" s="9"/>
      <c r="O67" s="9"/>
      <c r="P67" s="9"/>
      <c r="Q67" s="9"/>
      <c r="R67" s="9"/>
    </row>
    <row r="68" spans="1:18" x14ac:dyDescent="0.2">
      <c r="A68" s="9"/>
      <c r="B68" s="9"/>
      <c r="C68" s="9"/>
      <c r="D68" s="9"/>
      <c r="E68" s="9"/>
      <c r="F68" s="9"/>
      <c r="G68" s="9"/>
      <c r="H68" s="9"/>
      <c r="I68" s="9"/>
      <c r="J68" s="9"/>
      <c r="K68" s="9"/>
      <c r="L68" s="9"/>
      <c r="M68" s="9"/>
      <c r="N68" s="9"/>
      <c r="O68" s="9"/>
      <c r="P68" s="9"/>
      <c r="Q68" s="9"/>
      <c r="R68" s="9"/>
    </row>
    <row r="69" spans="1:18" x14ac:dyDescent="0.2">
      <c r="A69" s="9"/>
      <c r="B69" s="9"/>
      <c r="C69" s="9"/>
      <c r="D69" s="9"/>
      <c r="E69" s="9"/>
      <c r="F69" s="9"/>
      <c r="G69" s="9"/>
      <c r="H69" s="9"/>
      <c r="I69" s="9"/>
      <c r="J69" s="9"/>
      <c r="K69" s="9"/>
      <c r="L69" s="9"/>
      <c r="M69" s="9"/>
      <c r="N69" s="9"/>
      <c r="O69" s="9"/>
      <c r="P69" s="9"/>
      <c r="Q69" s="9"/>
      <c r="R69" s="9"/>
    </row>
    <row r="70" spans="1:18" x14ac:dyDescent="0.2">
      <c r="A70" s="9"/>
      <c r="B70" s="9"/>
      <c r="C70" s="9"/>
      <c r="D70" s="9"/>
      <c r="E70" s="9"/>
      <c r="F70" s="9"/>
      <c r="G70" s="9"/>
      <c r="H70" s="9"/>
      <c r="I70" s="9"/>
      <c r="J70" s="9"/>
      <c r="K70" s="9"/>
      <c r="L70" s="9"/>
      <c r="M70" s="9"/>
      <c r="N70" s="9"/>
      <c r="O70" s="9"/>
      <c r="P70" s="9"/>
      <c r="Q70" s="9"/>
      <c r="R70" s="9"/>
    </row>
    <row r="71" spans="1:18" x14ac:dyDescent="0.2">
      <c r="A71" s="9"/>
      <c r="B71" s="9"/>
      <c r="C71" s="9"/>
      <c r="D71" s="9"/>
      <c r="E71" s="9"/>
      <c r="F71" s="9"/>
      <c r="G71" s="9"/>
      <c r="H71" s="9"/>
      <c r="I71" s="9"/>
      <c r="J71" s="9"/>
      <c r="K71" s="9"/>
      <c r="L71" s="9"/>
      <c r="M71" s="9"/>
      <c r="N71" s="9"/>
      <c r="O71" s="9"/>
      <c r="P71" s="9"/>
      <c r="Q71" s="9"/>
      <c r="R71" s="9"/>
    </row>
    <row r="72" spans="1:18" x14ac:dyDescent="0.2">
      <c r="A72" s="9"/>
      <c r="B72" s="9"/>
      <c r="C72" s="9"/>
      <c r="D72" s="9"/>
      <c r="E72" s="9"/>
      <c r="F72" s="9"/>
      <c r="G72" s="9"/>
      <c r="H72" s="9"/>
      <c r="I72" s="9"/>
      <c r="J72" s="9"/>
      <c r="K72" s="9"/>
      <c r="L72" s="9"/>
      <c r="M72" s="9"/>
      <c r="N72" s="9"/>
      <c r="O72" s="9"/>
      <c r="P72" s="9"/>
      <c r="Q72" s="9"/>
      <c r="R72" s="9"/>
    </row>
    <row r="73" spans="1:18" x14ac:dyDescent="0.2">
      <c r="A73" s="9"/>
      <c r="B73" s="9"/>
      <c r="C73" s="9"/>
      <c r="D73" s="9"/>
      <c r="E73" s="9"/>
      <c r="F73" s="9"/>
      <c r="G73" s="9"/>
      <c r="H73" s="9"/>
      <c r="I73" s="9"/>
      <c r="J73" s="9"/>
      <c r="K73" s="9"/>
      <c r="L73" s="9"/>
      <c r="M73" s="9"/>
      <c r="N73" s="9"/>
      <c r="O73" s="9"/>
      <c r="P73" s="9"/>
      <c r="Q73" s="9"/>
      <c r="R73" s="9"/>
    </row>
    <row r="74" spans="1:18" x14ac:dyDescent="0.2">
      <c r="A74" s="9"/>
      <c r="B74" s="9"/>
      <c r="C74" s="9"/>
      <c r="D74" s="9"/>
      <c r="E74" s="9"/>
      <c r="F74" s="9"/>
      <c r="G74" s="9"/>
      <c r="H74" s="9"/>
      <c r="I74" s="9"/>
      <c r="J74" s="9"/>
      <c r="K74" s="9"/>
      <c r="L74" s="9"/>
      <c r="M74" s="9"/>
      <c r="N74" s="9"/>
      <c r="O74" s="9"/>
      <c r="P74" s="9"/>
      <c r="Q74" s="9"/>
      <c r="R74" s="9"/>
    </row>
    <row r="75" spans="1:18" x14ac:dyDescent="0.2">
      <c r="A75" s="9"/>
      <c r="B75" s="9"/>
      <c r="C75" s="9"/>
      <c r="D75" s="9"/>
      <c r="E75" s="9"/>
      <c r="F75" s="9"/>
      <c r="G75" s="9"/>
      <c r="H75" s="9"/>
      <c r="I75" s="9"/>
      <c r="J75" s="9"/>
      <c r="K75" s="9"/>
      <c r="L75" s="9"/>
      <c r="M75" s="9"/>
      <c r="N75" s="9"/>
      <c r="O75" s="9"/>
      <c r="P75" s="9"/>
      <c r="Q75" s="9"/>
      <c r="R75" s="9"/>
    </row>
    <row r="76" spans="1:18" x14ac:dyDescent="0.2">
      <c r="A76" s="9"/>
      <c r="B76" s="9"/>
      <c r="C76" s="9"/>
      <c r="D76" s="9"/>
      <c r="E76" s="9"/>
      <c r="F76" s="9"/>
      <c r="G76" s="9"/>
      <c r="H76" s="9"/>
      <c r="I76" s="9"/>
      <c r="J76" s="9"/>
      <c r="K76" s="9"/>
      <c r="L76" s="9"/>
      <c r="M76" s="9"/>
      <c r="N76" s="9"/>
      <c r="O76" s="9"/>
      <c r="P76" s="9"/>
      <c r="Q76" s="9"/>
      <c r="R76" s="9"/>
    </row>
    <row r="77" spans="1:18" x14ac:dyDescent="0.2">
      <c r="A77" s="9"/>
      <c r="B77" s="9"/>
      <c r="C77" s="9"/>
      <c r="D77" s="9"/>
      <c r="E77" s="9"/>
      <c r="F77" s="9"/>
      <c r="G77" s="9"/>
      <c r="H77" s="9"/>
      <c r="I77" s="9"/>
      <c r="J77" s="9"/>
      <c r="K77" s="9"/>
      <c r="L77" s="9"/>
      <c r="M77" s="9"/>
      <c r="N77" s="9"/>
      <c r="O77" s="9"/>
      <c r="P77" s="9"/>
      <c r="Q77" s="9"/>
      <c r="R77" s="9"/>
    </row>
    <row r="78" spans="1:18" x14ac:dyDescent="0.2">
      <c r="A78" s="9"/>
      <c r="B78" s="9"/>
      <c r="C78" s="9"/>
      <c r="D78" s="9"/>
      <c r="E78" s="9"/>
      <c r="F78" s="9"/>
      <c r="G78" s="9"/>
      <c r="H78" s="9"/>
      <c r="I78" s="9"/>
      <c r="J78" s="9"/>
      <c r="K78" s="9"/>
      <c r="L78" s="9"/>
      <c r="M78" s="9"/>
      <c r="N78" s="9"/>
      <c r="O78" s="9"/>
      <c r="P78" s="9"/>
      <c r="Q78" s="9"/>
      <c r="R78" s="9"/>
    </row>
    <row r="79" spans="1:18" x14ac:dyDescent="0.2">
      <c r="A79" s="9"/>
      <c r="B79" s="9"/>
      <c r="C79" s="9"/>
      <c r="D79" s="9"/>
      <c r="E79" s="9"/>
      <c r="F79" s="9"/>
      <c r="G79" s="9"/>
      <c r="H79" s="9"/>
      <c r="I79" s="9"/>
      <c r="J79" s="9"/>
      <c r="K79" s="9"/>
      <c r="L79" s="9"/>
      <c r="M79" s="9"/>
      <c r="N79" s="9"/>
      <c r="O79" s="9"/>
      <c r="P79" s="9"/>
      <c r="Q79" s="9"/>
      <c r="R79" s="9"/>
    </row>
    <row r="80" spans="1:18" x14ac:dyDescent="0.2">
      <c r="A80" s="9"/>
      <c r="B80" s="9"/>
      <c r="C80" s="9"/>
      <c r="D80" s="9"/>
      <c r="E80" s="9"/>
      <c r="F80" s="9"/>
      <c r="G80" s="9"/>
      <c r="H80" s="9"/>
      <c r="I80" s="9"/>
      <c r="J80" s="9"/>
      <c r="K80" s="9"/>
      <c r="L80" s="9"/>
      <c r="M80" s="9"/>
      <c r="N80" s="9"/>
      <c r="O80" s="9"/>
      <c r="P80" s="9"/>
      <c r="Q80" s="9"/>
      <c r="R80" s="9"/>
    </row>
    <row r="81" spans="1:18" x14ac:dyDescent="0.2">
      <c r="A81" s="9"/>
      <c r="B81" s="9"/>
      <c r="C81" s="9"/>
      <c r="D81" s="9"/>
      <c r="E81" s="9"/>
      <c r="F81" s="9"/>
      <c r="G81" s="9"/>
      <c r="H81" s="9"/>
      <c r="I81" s="9"/>
      <c r="J81" s="9"/>
      <c r="K81" s="9"/>
      <c r="L81" s="9"/>
      <c r="M81" s="9"/>
      <c r="N81" s="9"/>
      <c r="O81" s="9"/>
      <c r="P81" s="9"/>
      <c r="Q81" s="9"/>
      <c r="R81" s="9"/>
    </row>
    <row r="82" spans="1:18" x14ac:dyDescent="0.2">
      <c r="A82" s="9"/>
      <c r="B82" s="9"/>
      <c r="C82" s="9"/>
      <c r="D82" s="9"/>
      <c r="E82" s="9"/>
      <c r="F82" s="9"/>
      <c r="G82" s="9"/>
      <c r="H82" s="9"/>
      <c r="I82" s="9"/>
      <c r="J82" s="9"/>
      <c r="K82" s="9"/>
      <c r="L82" s="9"/>
      <c r="M82" s="9"/>
      <c r="N82" s="9"/>
      <c r="O82" s="9"/>
      <c r="P82" s="9"/>
      <c r="Q82" s="9"/>
      <c r="R82" s="9"/>
    </row>
    <row r="83" spans="1:18" x14ac:dyDescent="0.2">
      <c r="A83" s="9"/>
      <c r="B83" s="9"/>
      <c r="C83" s="9"/>
      <c r="D83" s="9"/>
      <c r="E83" s="9"/>
      <c r="F83" s="9"/>
      <c r="G83" s="9"/>
      <c r="H83" s="9"/>
      <c r="I83" s="9"/>
      <c r="J83" s="9"/>
      <c r="K83" s="9"/>
      <c r="L83" s="9"/>
      <c r="M83" s="9"/>
      <c r="N83" s="9"/>
      <c r="O83" s="9"/>
      <c r="P83" s="9"/>
      <c r="Q83" s="9"/>
      <c r="R83" s="9"/>
    </row>
    <row r="84" spans="1:18" x14ac:dyDescent="0.2">
      <c r="A84" s="9"/>
      <c r="B84" s="9"/>
      <c r="C84" s="9"/>
      <c r="D84" s="9"/>
      <c r="E84" s="9"/>
      <c r="F84" s="9"/>
      <c r="G84" s="9"/>
      <c r="H84" s="9"/>
      <c r="I84" s="9"/>
      <c r="J84" s="9"/>
      <c r="K84" s="9"/>
      <c r="L84" s="9"/>
      <c r="M84" s="9"/>
      <c r="N84" s="9"/>
      <c r="O84" s="9"/>
      <c r="P84" s="9"/>
      <c r="Q84" s="9"/>
      <c r="R84" s="9"/>
    </row>
    <row r="85" spans="1:18" x14ac:dyDescent="0.2">
      <c r="A85" s="9"/>
      <c r="B85" s="9"/>
      <c r="C85" s="9"/>
      <c r="D85" s="9"/>
      <c r="E85" s="9"/>
      <c r="F85" s="9"/>
      <c r="G85" s="9"/>
      <c r="H85" s="9"/>
      <c r="I85" s="9"/>
      <c r="J85" s="9"/>
      <c r="K85" s="9"/>
      <c r="L85" s="9"/>
      <c r="M85" s="9"/>
      <c r="N85" s="9"/>
      <c r="O85" s="9"/>
      <c r="P85" s="9"/>
      <c r="Q85" s="9"/>
      <c r="R85" s="9"/>
    </row>
    <row r="86" spans="1:18" x14ac:dyDescent="0.2">
      <c r="A86" s="9"/>
      <c r="B86" s="9"/>
      <c r="C86" s="9"/>
      <c r="D86" s="9"/>
      <c r="E86" s="9"/>
      <c r="F86" s="9"/>
      <c r="G86" s="9"/>
      <c r="H86" s="9"/>
      <c r="I86" s="9"/>
      <c r="J86" s="9"/>
      <c r="K86" s="9"/>
      <c r="L86" s="9"/>
      <c r="M86" s="9"/>
      <c r="N86" s="9"/>
      <c r="O86" s="9"/>
      <c r="P86" s="9"/>
      <c r="Q86" s="9"/>
      <c r="R86" s="9"/>
    </row>
    <row r="87" spans="1:18" x14ac:dyDescent="0.2">
      <c r="A87" s="9"/>
      <c r="B87" s="9"/>
      <c r="C87" s="9"/>
      <c r="D87" s="9"/>
      <c r="E87" s="9"/>
      <c r="F87" s="9"/>
      <c r="G87" s="9"/>
      <c r="H87" s="9"/>
      <c r="I87" s="9"/>
      <c r="J87" s="9"/>
      <c r="K87" s="9"/>
      <c r="L87" s="9"/>
      <c r="M87" s="9"/>
      <c r="N87" s="9"/>
      <c r="O87" s="9"/>
      <c r="P87" s="9"/>
      <c r="Q87" s="9"/>
      <c r="R87" s="9"/>
    </row>
    <row r="88" spans="1:18" x14ac:dyDescent="0.2">
      <c r="A88" s="9"/>
      <c r="B88" s="9"/>
      <c r="C88" s="9"/>
      <c r="D88" s="9"/>
      <c r="E88" s="9"/>
      <c r="F88" s="9"/>
      <c r="G88" s="9"/>
      <c r="H88" s="9"/>
      <c r="I88" s="9"/>
      <c r="J88" s="9"/>
      <c r="K88" s="9"/>
      <c r="L88" s="9"/>
      <c r="M88" s="9"/>
      <c r="N88" s="9"/>
      <c r="O88" s="9"/>
      <c r="P88" s="9"/>
      <c r="Q88" s="9"/>
      <c r="R88" s="9"/>
    </row>
    <row r="89" spans="1:18" x14ac:dyDescent="0.2">
      <c r="A89" s="9"/>
      <c r="B89" s="9"/>
      <c r="C89" s="9"/>
      <c r="D89" s="9"/>
      <c r="E89" s="9"/>
      <c r="F89" s="9"/>
      <c r="G89" s="9"/>
      <c r="H89" s="9"/>
      <c r="I89" s="9"/>
      <c r="J89" s="9"/>
      <c r="K89" s="9"/>
      <c r="L89" s="9"/>
      <c r="M89" s="9"/>
      <c r="N89" s="9"/>
      <c r="O89" s="9"/>
      <c r="P89" s="9"/>
      <c r="Q89" s="9"/>
      <c r="R89" s="9"/>
    </row>
    <row r="90" spans="1:18" x14ac:dyDescent="0.2">
      <c r="A90" s="9"/>
      <c r="B90" s="9"/>
      <c r="C90" s="9"/>
      <c r="D90" s="9"/>
      <c r="E90" s="9"/>
      <c r="F90" s="9"/>
      <c r="G90" s="9"/>
      <c r="H90" s="9"/>
      <c r="I90" s="9"/>
      <c r="J90" s="9"/>
      <c r="K90" s="9"/>
      <c r="L90" s="9"/>
      <c r="M90" s="9"/>
      <c r="N90" s="9"/>
      <c r="O90" s="9"/>
      <c r="P90" s="9"/>
      <c r="Q90" s="9"/>
      <c r="R90" s="9"/>
    </row>
    <row r="91" spans="1:18" x14ac:dyDescent="0.2">
      <c r="A91" s="9"/>
      <c r="B91" s="9"/>
      <c r="C91" s="9"/>
      <c r="D91" s="9"/>
      <c r="E91" s="9"/>
      <c r="F91" s="9"/>
      <c r="G91" s="9"/>
      <c r="H91" s="9"/>
      <c r="I91" s="9"/>
      <c r="J91" s="9"/>
      <c r="K91" s="9"/>
      <c r="L91" s="9"/>
      <c r="M91" s="9"/>
      <c r="N91" s="9"/>
      <c r="O91" s="9"/>
      <c r="P91" s="9"/>
      <c r="Q91" s="9"/>
      <c r="R91" s="9"/>
    </row>
    <row r="92" spans="1:18" x14ac:dyDescent="0.2">
      <c r="A92" s="9"/>
      <c r="B92" s="9"/>
      <c r="C92" s="9"/>
      <c r="D92" s="9"/>
      <c r="E92" s="9"/>
      <c r="F92" s="9"/>
      <c r="G92" s="9"/>
      <c r="H92" s="9"/>
      <c r="I92" s="9"/>
      <c r="J92" s="9"/>
      <c r="K92" s="9"/>
      <c r="L92" s="9"/>
      <c r="M92" s="9"/>
      <c r="N92" s="9"/>
      <c r="O92" s="9"/>
      <c r="P92" s="9"/>
      <c r="Q92" s="9"/>
      <c r="R92" s="9"/>
    </row>
    <row r="93" spans="1:18" x14ac:dyDescent="0.2">
      <c r="A93" s="9"/>
      <c r="B93" s="9"/>
      <c r="C93" s="9"/>
      <c r="D93" s="9"/>
      <c r="E93" s="9"/>
      <c r="F93" s="9"/>
      <c r="G93" s="9"/>
      <c r="H93" s="9"/>
      <c r="I93" s="9"/>
      <c r="J93" s="9"/>
      <c r="K93" s="9"/>
      <c r="L93" s="9"/>
      <c r="M93" s="9"/>
      <c r="N93" s="9"/>
      <c r="O93" s="9"/>
      <c r="P93" s="9"/>
      <c r="Q93" s="9"/>
      <c r="R93" s="9"/>
    </row>
    <row r="94" spans="1:18" x14ac:dyDescent="0.2">
      <c r="A94" s="9"/>
      <c r="B94" s="9"/>
      <c r="C94" s="9"/>
      <c r="D94" s="9"/>
      <c r="E94" s="9"/>
      <c r="F94" s="9"/>
      <c r="G94" s="9"/>
      <c r="H94" s="9"/>
      <c r="I94" s="9"/>
      <c r="J94" s="9"/>
      <c r="K94" s="9"/>
      <c r="L94" s="9"/>
      <c r="M94" s="9"/>
      <c r="N94" s="9"/>
      <c r="O94" s="9"/>
      <c r="P94" s="9"/>
      <c r="Q94" s="9"/>
      <c r="R94" s="9"/>
    </row>
    <row r="95" spans="1:18" x14ac:dyDescent="0.2">
      <c r="A95" s="9"/>
      <c r="B95" s="9"/>
      <c r="C95" s="9"/>
      <c r="D95" s="9"/>
      <c r="E95" s="9"/>
      <c r="F95" s="9"/>
      <c r="G95" s="9"/>
      <c r="H95" s="9"/>
      <c r="I95" s="9"/>
      <c r="J95" s="9"/>
      <c r="K95" s="9"/>
      <c r="L95" s="9"/>
      <c r="M95" s="9"/>
      <c r="N95" s="9"/>
      <c r="O95" s="9"/>
      <c r="P95" s="9"/>
      <c r="Q95" s="9"/>
      <c r="R95" s="9"/>
    </row>
    <row r="96" spans="1:18" x14ac:dyDescent="0.2">
      <c r="A96" s="9"/>
      <c r="B96" s="9"/>
      <c r="C96" s="9"/>
      <c r="D96" s="9"/>
      <c r="E96" s="9"/>
      <c r="F96" s="9"/>
      <c r="G96" s="9"/>
      <c r="H96" s="9"/>
      <c r="I96" s="9"/>
      <c r="J96" s="9"/>
      <c r="K96" s="9"/>
      <c r="L96" s="9"/>
      <c r="M96" s="9"/>
      <c r="N96" s="9"/>
      <c r="O96" s="9"/>
      <c r="P96" s="9"/>
      <c r="Q96" s="9"/>
      <c r="R96" s="9"/>
    </row>
    <row r="97" spans="1:18" x14ac:dyDescent="0.2">
      <c r="A97" s="9"/>
      <c r="B97" s="9"/>
      <c r="C97" s="9"/>
      <c r="D97" s="9"/>
      <c r="E97" s="9"/>
      <c r="F97" s="9"/>
      <c r="G97" s="9"/>
      <c r="H97" s="9"/>
      <c r="I97" s="9"/>
      <c r="J97" s="9"/>
      <c r="K97" s="9"/>
      <c r="L97" s="9"/>
      <c r="M97" s="9"/>
      <c r="N97" s="9"/>
      <c r="O97" s="9"/>
      <c r="P97" s="9"/>
      <c r="Q97" s="9"/>
      <c r="R97" s="9"/>
    </row>
    <row r="98" spans="1:18" x14ac:dyDescent="0.2">
      <c r="A98" s="9"/>
      <c r="B98" s="9"/>
      <c r="C98" s="9"/>
      <c r="D98" s="9"/>
      <c r="E98" s="9"/>
      <c r="F98" s="9"/>
      <c r="G98" s="9"/>
      <c r="H98" s="9"/>
      <c r="I98" s="9"/>
      <c r="J98" s="9"/>
      <c r="K98" s="9"/>
      <c r="L98" s="9"/>
      <c r="M98" s="9"/>
      <c r="N98" s="9"/>
      <c r="O98" s="9"/>
      <c r="P98" s="9"/>
      <c r="Q98" s="9"/>
      <c r="R98" s="9"/>
    </row>
    <row r="99" spans="1:18" x14ac:dyDescent="0.2">
      <c r="A99" s="9"/>
      <c r="B99" s="9"/>
      <c r="C99" s="9"/>
      <c r="D99" s="9"/>
      <c r="E99" s="9"/>
      <c r="F99" s="9"/>
      <c r="G99" s="9"/>
      <c r="H99" s="9"/>
      <c r="I99" s="9"/>
      <c r="J99" s="9"/>
      <c r="K99" s="9"/>
      <c r="L99" s="9"/>
      <c r="M99" s="9"/>
      <c r="N99" s="9"/>
      <c r="O99" s="9"/>
      <c r="P99" s="9"/>
      <c r="Q99" s="9"/>
      <c r="R99" s="9"/>
    </row>
    <row r="100" spans="1:18" x14ac:dyDescent="0.2">
      <c r="A100" s="9"/>
      <c r="B100" s="9"/>
      <c r="C100" s="9"/>
      <c r="D100" s="9"/>
      <c r="E100" s="9"/>
      <c r="F100" s="9"/>
      <c r="G100" s="9"/>
      <c r="H100" s="9"/>
      <c r="I100" s="9"/>
      <c r="J100" s="9"/>
      <c r="K100" s="9"/>
      <c r="L100" s="9"/>
      <c r="M100" s="9"/>
      <c r="N100" s="9"/>
      <c r="O100" s="9"/>
      <c r="P100" s="9"/>
      <c r="Q100" s="9"/>
      <c r="R100" s="9"/>
    </row>
    <row r="101" spans="1:18" x14ac:dyDescent="0.2">
      <c r="A101" s="9"/>
      <c r="B101" s="9"/>
      <c r="C101" s="9"/>
      <c r="D101" s="9"/>
      <c r="E101" s="9"/>
      <c r="F101" s="9"/>
      <c r="G101" s="9"/>
      <c r="H101" s="9"/>
      <c r="I101" s="9"/>
      <c r="J101" s="9"/>
      <c r="K101" s="9"/>
      <c r="L101" s="9"/>
      <c r="M101" s="9"/>
      <c r="N101" s="9"/>
      <c r="O101" s="9"/>
      <c r="P101" s="9"/>
      <c r="Q101" s="9"/>
      <c r="R101" s="9"/>
    </row>
    <row r="102" spans="1:18" x14ac:dyDescent="0.2">
      <c r="A102" s="9"/>
      <c r="B102" s="9"/>
      <c r="C102" s="9"/>
      <c r="D102" s="9"/>
      <c r="E102" s="9"/>
      <c r="F102" s="9"/>
      <c r="G102" s="9"/>
      <c r="H102" s="9"/>
      <c r="I102" s="9"/>
      <c r="J102" s="9"/>
      <c r="K102" s="9"/>
      <c r="L102" s="9"/>
      <c r="M102" s="9"/>
      <c r="N102" s="9"/>
      <c r="O102" s="9"/>
      <c r="P102" s="9"/>
      <c r="Q102" s="9"/>
      <c r="R102" s="9"/>
    </row>
    <row r="103" spans="1:18" x14ac:dyDescent="0.2">
      <c r="A103" s="9"/>
      <c r="B103" s="9"/>
      <c r="C103" s="9"/>
      <c r="D103" s="9"/>
      <c r="E103" s="9"/>
      <c r="F103" s="9"/>
      <c r="G103" s="9"/>
      <c r="H103" s="9"/>
      <c r="I103" s="9"/>
      <c r="J103" s="9"/>
      <c r="K103" s="9"/>
      <c r="L103" s="9"/>
      <c r="M103" s="9"/>
      <c r="N103" s="9"/>
      <c r="O103" s="9"/>
      <c r="P103" s="9"/>
      <c r="Q103" s="9"/>
      <c r="R103" s="9"/>
    </row>
    <row r="104" spans="1:18" x14ac:dyDescent="0.2">
      <c r="A104" s="9"/>
      <c r="B104" s="9"/>
      <c r="C104" s="9"/>
      <c r="D104" s="9"/>
      <c r="E104" s="9"/>
      <c r="F104" s="9"/>
      <c r="G104" s="9"/>
      <c r="H104" s="9"/>
      <c r="I104" s="9"/>
      <c r="J104" s="9"/>
      <c r="K104" s="9"/>
      <c r="L104" s="9"/>
      <c r="M104" s="9"/>
      <c r="N104" s="9"/>
      <c r="O104" s="9"/>
      <c r="P104" s="9"/>
      <c r="Q104" s="9"/>
      <c r="R104" s="9"/>
    </row>
    <row r="105" spans="1:18" x14ac:dyDescent="0.2">
      <c r="A105" s="9"/>
      <c r="B105" s="9"/>
      <c r="C105" s="9"/>
      <c r="D105" s="9"/>
      <c r="E105" s="9"/>
      <c r="F105" s="9"/>
      <c r="G105" s="9"/>
      <c r="H105" s="9"/>
      <c r="I105" s="9"/>
      <c r="J105" s="9"/>
      <c r="K105" s="9"/>
      <c r="L105" s="9"/>
      <c r="M105" s="9"/>
      <c r="N105" s="9"/>
      <c r="O105" s="9"/>
      <c r="P105" s="9"/>
      <c r="Q105" s="9"/>
      <c r="R105" s="9"/>
    </row>
    <row r="106" spans="1:18" x14ac:dyDescent="0.2">
      <c r="A106" s="9"/>
      <c r="B106" s="9"/>
      <c r="C106" s="9"/>
      <c r="D106" s="9"/>
      <c r="E106" s="9"/>
      <c r="F106" s="9"/>
      <c r="G106" s="9"/>
      <c r="H106" s="9"/>
      <c r="I106" s="9"/>
      <c r="J106" s="9"/>
      <c r="K106" s="9"/>
      <c r="L106" s="9"/>
      <c r="M106" s="9"/>
      <c r="N106" s="9"/>
      <c r="O106" s="9"/>
      <c r="P106" s="9"/>
      <c r="Q106" s="9"/>
      <c r="R106" s="9"/>
    </row>
    <row r="107" spans="1:18" x14ac:dyDescent="0.2">
      <c r="A107" s="9"/>
      <c r="B107" s="9"/>
      <c r="C107" s="9"/>
      <c r="D107" s="9"/>
      <c r="E107" s="9"/>
      <c r="F107" s="9"/>
      <c r="G107" s="9"/>
      <c r="H107" s="9"/>
      <c r="I107" s="9"/>
      <c r="J107" s="9"/>
      <c r="K107" s="9"/>
      <c r="L107" s="9"/>
      <c r="M107" s="9"/>
      <c r="N107" s="9"/>
      <c r="O107" s="9"/>
      <c r="P107" s="9"/>
      <c r="Q107" s="9"/>
      <c r="R107" s="9"/>
    </row>
    <row r="108" spans="1:18" x14ac:dyDescent="0.2">
      <c r="A108" s="9"/>
      <c r="B108" s="9"/>
      <c r="C108" s="9"/>
      <c r="D108" s="9"/>
      <c r="E108" s="9"/>
      <c r="F108" s="9"/>
      <c r="G108" s="9"/>
      <c r="H108" s="9"/>
      <c r="I108" s="9"/>
      <c r="J108" s="9"/>
      <c r="K108" s="9"/>
      <c r="L108" s="9"/>
      <c r="M108" s="9"/>
      <c r="N108" s="9"/>
      <c r="O108" s="9"/>
      <c r="P108" s="9"/>
      <c r="Q108" s="9"/>
      <c r="R108" s="9"/>
    </row>
    <row r="109" spans="1:18" x14ac:dyDescent="0.2">
      <c r="A109" s="9"/>
      <c r="B109" s="9"/>
      <c r="C109" s="9"/>
      <c r="D109" s="9"/>
      <c r="E109" s="9"/>
      <c r="F109" s="9"/>
      <c r="G109" s="9"/>
      <c r="H109" s="9"/>
      <c r="I109" s="9"/>
      <c r="J109" s="9"/>
      <c r="K109" s="9"/>
      <c r="L109" s="9"/>
      <c r="M109" s="9"/>
      <c r="N109" s="9"/>
      <c r="O109" s="9"/>
      <c r="P109" s="9"/>
      <c r="Q109" s="9"/>
      <c r="R109" s="9"/>
    </row>
    <row r="110" spans="1:18" x14ac:dyDescent="0.2">
      <c r="A110" s="9"/>
      <c r="B110" s="9"/>
      <c r="C110" s="9"/>
      <c r="D110" s="9"/>
      <c r="E110" s="9"/>
      <c r="F110" s="9"/>
      <c r="G110" s="9"/>
      <c r="H110" s="9"/>
      <c r="I110" s="9"/>
      <c r="J110" s="9"/>
      <c r="K110" s="9"/>
      <c r="L110" s="9"/>
      <c r="M110" s="9"/>
      <c r="N110" s="9"/>
      <c r="O110" s="9"/>
      <c r="P110" s="9"/>
      <c r="Q110" s="9"/>
      <c r="R110" s="9"/>
    </row>
    <row r="111" spans="1:18" x14ac:dyDescent="0.2">
      <c r="A111" s="9"/>
      <c r="B111" s="9"/>
      <c r="C111" s="9"/>
      <c r="D111" s="9"/>
      <c r="E111" s="9"/>
      <c r="F111" s="9"/>
      <c r="G111" s="9"/>
      <c r="H111" s="9"/>
      <c r="I111" s="9"/>
      <c r="J111" s="9"/>
      <c r="K111" s="9"/>
      <c r="L111" s="9"/>
      <c r="M111" s="9"/>
      <c r="N111" s="9"/>
      <c r="O111" s="9"/>
      <c r="P111" s="9"/>
      <c r="Q111" s="9"/>
      <c r="R111" s="9"/>
    </row>
    <row r="112" spans="1:18" x14ac:dyDescent="0.2">
      <c r="A112" s="9"/>
      <c r="B112" s="9"/>
      <c r="C112" s="9"/>
      <c r="D112" s="9"/>
      <c r="E112" s="9"/>
      <c r="F112" s="9"/>
      <c r="G112" s="9"/>
      <c r="H112" s="9"/>
      <c r="I112" s="9"/>
      <c r="J112" s="9"/>
      <c r="K112" s="9"/>
      <c r="L112" s="9"/>
      <c r="M112" s="9"/>
      <c r="N112" s="9"/>
      <c r="O112" s="9"/>
      <c r="P112" s="9"/>
      <c r="Q112" s="9"/>
      <c r="R112" s="9"/>
    </row>
    <row r="113" spans="1:18" x14ac:dyDescent="0.2">
      <c r="A113" s="9"/>
      <c r="B113" s="9"/>
      <c r="C113" s="9"/>
      <c r="D113" s="9"/>
      <c r="E113" s="9"/>
      <c r="F113" s="9"/>
      <c r="G113" s="9"/>
      <c r="H113" s="9"/>
      <c r="I113" s="9"/>
      <c r="J113" s="9"/>
      <c r="K113" s="9"/>
      <c r="L113" s="9"/>
      <c r="M113" s="9"/>
      <c r="N113" s="9"/>
      <c r="O113" s="9"/>
      <c r="P113" s="9"/>
      <c r="Q113" s="9"/>
      <c r="R113" s="9"/>
    </row>
    <row r="114" spans="1:18" x14ac:dyDescent="0.2">
      <c r="A114" s="9"/>
      <c r="B114" s="9"/>
      <c r="C114" s="9"/>
      <c r="D114" s="9"/>
      <c r="E114" s="9"/>
      <c r="F114" s="9"/>
      <c r="G114" s="9"/>
      <c r="H114" s="9"/>
      <c r="I114" s="9"/>
      <c r="J114" s="9"/>
      <c r="K114" s="9"/>
      <c r="L114" s="9"/>
      <c r="M114" s="9"/>
      <c r="N114" s="9"/>
      <c r="O114" s="9"/>
      <c r="P114" s="9"/>
      <c r="Q114" s="9"/>
      <c r="R114" s="9"/>
    </row>
    <row r="115" spans="1:18" x14ac:dyDescent="0.2">
      <c r="A115" s="9"/>
      <c r="B115" s="9"/>
      <c r="C115" s="9"/>
      <c r="D115" s="9"/>
      <c r="E115" s="9"/>
      <c r="F115" s="9"/>
      <c r="G115" s="9"/>
      <c r="H115" s="9"/>
      <c r="I115" s="9"/>
      <c r="J115" s="9"/>
      <c r="K115" s="9"/>
      <c r="L115" s="9"/>
      <c r="M115" s="9"/>
      <c r="N115" s="9"/>
      <c r="O115" s="9"/>
      <c r="P115" s="9"/>
      <c r="Q115" s="9"/>
      <c r="R115" s="9"/>
    </row>
    <row r="116" spans="1:18" x14ac:dyDescent="0.2">
      <c r="A116" s="9"/>
      <c r="B116" s="9"/>
      <c r="C116" s="9"/>
      <c r="D116" s="9"/>
      <c r="E116" s="9"/>
      <c r="F116" s="9"/>
      <c r="G116" s="9"/>
      <c r="H116" s="9"/>
      <c r="I116" s="9"/>
      <c r="J116" s="9"/>
      <c r="K116" s="9"/>
      <c r="L116" s="9"/>
      <c r="M116" s="9"/>
      <c r="N116" s="9"/>
      <c r="O116" s="9"/>
      <c r="P116" s="9"/>
      <c r="Q116" s="9"/>
      <c r="R116" s="9"/>
    </row>
    <row r="117" spans="1:18" x14ac:dyDescent="0.2">
      <c r="A117" s="9"/>
      <c r="B117" s="9"/>
      <c r="C117" s="9"/>
      <c r="D117" s="9"/>
      <c r="E117" s="9"/>
      <c r="F117" s="9"/>
      <c r="G117" s="9"/>
      <c r="H117" s="9"/>
      <c r="I117" s="9"/>
      <c r="J117" s="9"/>
      <c r="K117" s="9"/>
      <c r="L117" s="9"/>
      <c r="M117" s="9"/>
      <c r="N117" s="9"/>
      <c r="O117" s="9"/>
      <c r="P117" s="9"/>
      <c r="Q117" s="9"/>
      <c r="R117" s="9"/>
    </row>
    <row r="118" spans="1:18" x14ac:dyDescent="0.2">
      <c r="A118" s="9"/>
      <c r="B118" s="9"/>
      <c r="C118" s="9"/>
      <c r="D118" s="9"/>
      <c r="E118" s="9"/>
      <c r="F118" s="9"/>
      <c r="G118" s="9"/>
      <c r="H118" s="9"/>
      <c r="I118" s="9"/>
      <c r="J118" s="9"/>
      <c r="K118" s="9"/>
      <c r="L118" s="9"/>
      <c r="M118" s="9"/>
      <c r="N118" s="9"/>
      <c r="O118" s="9"/>
      <c r="P118" s="9"/>
      <c r="Q118" s="9"/>
      <c r="R118" s="9"/>
    </row>
    <row r="119" spans="1:18" x14ac:dyDescent="0.2">
      <c r="A119" s="9"/>
      <c r="B119" s="9"/>
      <c r="C119" s="9"/>
      <c r="D119" s="9"/>
      <c r="E119" s="9"/>
      <c r="F119" s="9"/>
      <c r="G119" s="9"/>
      <c r="H119" s="9"/>
      <c r="I119" s="9"/>
      <c r="J119" s="9"/>
      <c r="K119" s="9"/>
      <c r="L119" s="9"/>
      <c r="M119" s="9"/>
      <c r="N119" s="9"/>
      <c r="O119" s="9"/>
      <c r="P119" s="9"/>
      <c r="Q119" s="9"/>
      <c r="R119" s="9"/>
    </row>
    <row r="120" spans="1:18" x14ac:dyDescent="0.2">
      <c r="A120" s="9"/>
      <c r="B120" s="9"/>
      <c r="C120" s="9"/>
      <c r="D120" s="9"/>
      <c r="E120" s="9"/>
      <c r="F120" s="9"/>
      <c r="G120" s="9"/>
      <c r="H120" s="9"/>
      <c r="I120" s="9"/>
      <c r="J120" s="9"/>
      <c r="K120" s="9"/>
      <c r="L120" s="9"/>
      <c r="M120" s="9"/>
      <c r="N120" s="9"/>
      <c r="O120" s="9"/>
      <c r="P120" s="9"/>
      <c r="Q120" s="9"/>
      <c r="R120" s="9"/>
    </row>
    <row r="121" spans="1:18" x14ac:dyDescent="0.2">
      <c r="A121" s="9"/>
      <c r="B121" s="9"/>
      <c r="C121" s="9"/>
      <c r="D121" s="9"/>
      <c r="E121" s="9"/>
      <c r="F121" s="9"/>
      <c r="G121" s="9"/>
      <c r="H121" s="9"/>
      <c r="I121" s="9"/>
      <c r="J121" s="9"/>
      <c r="K121" s="9"/>
      <c r="L121" s="9"/>
      <c r="M121" s="9"/>
      <c r="N121" s="9"/>
      <c r="O121" s="9"/>
      <c r="P121" s="9"/>
      <c r="Q121" s="9"/>
      <c r="R121" s="9"/>
    </row>
    <row r="122" spans="1:18" x14ac:dyDescent="0.2">
      <c r="A122" s="9"/>
      <c r="B122" s="9"/>
      <c r="C122" s="9"/>
      <c r="D122" s="9"/>
      <c r="E122" s="9"/>
      <c r="F122" s="9"/>
      <c r="G122" s="9"/>
      <c r="H122" s="9"/>
      <c r="I122" s="9"/>
      <c r="J122" s="9"/>
      <c r="K122" s="9"/>
      <c r="L122" s="9"/>
      <c r="M122" s="9"/>
      <c r="N122" s="9"/>
      <c r="O122" s="9"/>
      <c r="P122" s="9"/>
      <c r="Q122" s="9"/>
      <c r="R122" s="9"/>
    </row>
    <row r="123" spans="1:18" x14ac:dyDescent="0.2">
      <c r="A123" s="9"/>
      <c r="B123" s="9"/>
      <c r="C123" s="9"/>
      <c r="D123" s="9"/>
      <c r="E123" s="9"/>
      <c r="F123" s="9"/>
      <c r="G123" s="9"/>
      <c r="H123" s="9"/>
      <c r="I123" s="9"/>
      <c r="J123" s="9"/>
      <c r="K123" s="9"/>
      <c r="L123" s="9"/>
      <c r="M123" s="9"/>
      <c r="N123" s="9"/>
      <c r="O123" s="9"/>
      <c r="P123" s="9"/>
      <c r="Q123" s="9"/>
      <c r="R123" s="9"/>
    </row>
    <row r="124" spans="1:18" x14ac:dyDescent="0.2">
      <c r="A124" s="9"/>
      <c r="B124" s="9"/>
      <c r="C124" s="9"/>
      <c r="D124" s="9"/>
      <c r="E124" s="9"/>
      <c r="F124" s="9"/>
      <c r="G124" s="9"/>
      <c r="H124" s="9"/>
      <c r="I124" s="9"/>
      <c r="J124" s="9"/>
      <c r="K124" s="9"/>
      <c r="L124" s="9"/>
      <c r="M124" s="9"/>
      <c r="N124" s="9"/>
      <c r="O124" s="9"/>
      <c r="P124" s="9"/>
      <c r="Q124" s="9"/>
      <c r="R124" s="9"/>
    </row>
    <row r="125" spans="1:18" x14ac:dyDescent="0.2">
      <c r="A125" s="9"/>
      <c r="B125" s="9"/>
      <c r="C125" s="9"/>
      <c r="D125" s="9"/>
      <c r="E125" s="9"/>
      <c r="F125" s="9"/>
      <c r="G125" s="9"/>
      <c r="H125" s="9"/>
      <c r="I125" s="9"/>
      <c r="J125" s="9"/>
      <c r="K125" s="9"/>
      <c r="L125" s="9"/>
      <c r="M125" s="9"/>
      <c r="N125" s="9"/>
      <c r="O125" s="9"/>
      <c r="P125" s="9"/>
      <c r="Q125" s="9"/>
      <c r="R125" s="9"/>
    </row>
    <row r="126" spans="1:18" x14ac:dyDescent="0.2">
      <c r="A126" s="9"/>
      <c r="B126" s="9"/>
      <c r="C126" s="9"/>
      <c r="D126" s="9"/>
      <c r="E126" s="9"/>
      <c r="F126" s="9"/>
      <c r="G126" s="9"/>
      <c r="H126" s="9"/>
      <c r="I126" s="9"/>
      <c r="J126" s="9"/>
      <c r="K126" s="9"/>
      <c r="L126" s="9"/>
      <c r="M126" s="9"/>
      <c r="N126" s="9"/>
      <c r="O126" s="9"/>
      <c r="P126" s="9"/>
      <c r="Q126" s="9"/>
      <c r="R126" s="9"/>
    </row>
    <row r="127" spans="1:18" x14ac:dyDescent="0.2">
      <c r="A127" s="9"/>
      <c r="B127" s="9"/>
      <c r="C127" s="9"/>
      <c r="D127" s="9"/>
      <c r="E127" s="9"/>
      <c r="F127" s="9"/>
      <c r="G127" s="9"/>
      <c r="H127" s="9"/>
      <c r="I127" s="9"/>
      <c r="J127" s="9"/>
      <c r="K127" s="9"/>
      <c r="L127" s="9"/>
      <c r="M127" s="9"/>
      <c r="N127" s="9"/>
      <c r="O127" s="9"/>
      <c r="P127" s="9"/>
      <c r="Q127" s="9"/>
      <c r="R127" s="9"/>
    </row>
    <row r="128" spans="1:18" x14ac:dyDescent="0.2">
      <c r="A128" s="9"/>
      <c r="B128" s="9"/>
      <c r="C128" s="9"/>
      <c r="D128" s="9"/>
      <c r="E128" s="9"/>
      <c r="F128" s="9"/>
      <c r="G128" s="9"/>
      <c r="H128" s="9"/>
      <c r="I128" s="9"/>
      <c r="J128" s="9"/>
      <c r="K128" s="9"/>
      <c r="L128" s="9"/>
      <c r="M128" s="9"/>
      <c r="N128" s="9"/>
      <c r="O128" s="9"/>
      <c r="P128" s="9"/>
      <c r="Q128" s="9"/>
      <c r="R128" s="9"/>
    </row>
    <row r="129" spans="1:18" x14ac:dyDescent="0.2">
      <c r="A129" s="9"/>
      <c r="B129" s="9"/>
      <c r="C129" s="9"/>
      <c r="D129" s="9"/>
      <c r="E129" s="9"/>
      <c r="F129" s="9"/>
      <c r="G129" s="9"/>
      <c r="H129" s="9"/>
      <c r="I129" s="9"/>
      <c r="J129" s="9"/>
      <c r="K129" s="9"/>
      <c r="L129" s="9"/>
      <c r="M129" s="9"/>
      <c r="N129" s="9"/>
      <c r="O129" s="9"/>
      <c r="P129" s="9"/>
      <c r="Q129" s="9"/>
      <c r="R129" s="9"/>
    </row>
    <row r="130" spans="1:18" x14ac:dyDescent="0.2">
      <c r="A130" s="9"/>
      <c r="B130" s="9"/>
      <c r="C130" s="9"/>
      <c r="D130" s="9"/>
      <c r="E130" s="9"/>
      <c r="F130" s="9"/>
      <c r="G130" s="9"/>
      <c r="H130" s="9"/>
      <c r="I130" s="9"/>
      <c r="J130" s="9"/>
      <c r="K130" s="9"/>
      <c r="L130" s="9"/>
      <c r="M130" s="9"/>
      <c r="N130" s="9"/>
      <c r="O130" s="9"/>
      <c r="P130" s="9"/>
      <c r="Q130" s="9"/>
      <c r="R130" s="9"/>
    </row>
  </sheetData>
  <mergeCells count="31">
    <mergeCell ref="B9:L9"/>
    <mergeCell ref="E39:H39"/>
    <mergeCell ref="C27:J27"/>
    <mergeCell ref="D14:H14"/>
    <mergeCell ref="D15:H15"/>
    <mergeCell ref="D16:H16"/>
    <mergeCell ref="D17:H17"/>
    <mergeCell ref="D18:H18"/>
    <mergeCell ref="D19:H19"/>
    <mergeCell ref="D20:H20"/>
    <mergeCell ref="D21:H21"/>
    <mergeCell ref="D22:H22"/>
    <mergeCell ref="D23:H23"/>
    <mergeCell ref="I31:J48"/>
    <mergeCell ref="E44:H44"/>
    <mergeCell ref="E45:H45"/>
    <mergeCell ref="E46:H46"/>
    <mergeCell ref="E47:H47"/>
    <mergeCell ref="E43:H43"/>
    <mergeCell ref="E40:H40"/>
    <mergeCell ref="E41:H41"/>
    <mergeCell ref="E42:H42"/>
    <mergeCell ref="C12:L12"/>
    <mergeCell ref="C29:L29"/>
    <mergeCell ref="E37:H37"/>
    <mergeCell ref="E38:H38"/>
    <mergeCell ref="E32:H32"/>
    <mergeCell ref="E33:H33"/>
    <mergeCell ref="E34:H34"/>
    <mergeCell ref="E35:H35"/>
    <mergeCell ref="E36:H36"/>
  </mergeCells>
  <pageMargins left="0.3125" right="0.14583333333333334" top="0.20833333333333334"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AN192"/>
  <sheetViews>
    <sheetView showWhiteSpace="0" topLeftCell="A4" zoomScaleNormal="100" workbookViewId="0">
      <selection activeCell="AK24" sqref="AK24"/>
    </sheetView>
  </sheetViews>
  <sheetFormatPr baseColWidth="10" defaultRowHeight="12" x14ac:dyDescent="0.2"/>
  <cols>
    <col min="1" max="3" width="3.7109375" style="1" customWidth="1"/>
    <col min="4" max="4" width="8.28515625" style="1" customWidth="1"/>
    <col min="5" max="5" width="17.28515625" style="1" customWidth="1"/>
    <col min="6" max="9" width="13.85546875" style="1" customWidth="1"/>
    <col min="10" max="10" width="5.28515625" style="1" customWidth="1"/>
    <col min="11" max="12" width="5.28515625" style="1" hidden="1" customWidth="1"/>
    <col min="13" max="14" width="9.42578125" style="1" hidden="1" customWidth="1"/>
    <col min="15" max="15" width="10.140625" style="1" hidden="1" customWidth="1"/>
    <col min="16" max="17" width="9.42578125" style="1" hidden="1" customWidth="1"/>
    <col min="18" max="18" width="10.140625" style="1" hidden="1" customWidth="1"/>
    <col min="19" max="20" width="8.7109375" style="1" hidden="1" customWidth="1"/>
    <col min="21" max="21" width="11.42578125" style="1" hidden="1" customWidth="1"/>
    <col min="22" max="22" width="11.85546875" style="1" hidden="1" customWidth="1"/>
    <col min="23" max="31" width="8.85546875" style="1" hidden="1" customWidth="1"/>
    <col min="32" max="32" width="10.28515625" style="1" hidden="1" customWidth="1"/>
    <col min="33" max="33" width="11.42578125" style="1" hidden="1" customWidth="1"/>
    <col min="34" max="39" width="11.42578125" style="1" customWidth="1"/>
    <col min="40" max="16384" width="11.42578125" style="1"/>
  </cols>
  <sheetData>
    <row r="1" spans="1:40" ht="15" hidden="1" x14ac:dyDescent="0.25">
      <c r="A1" s="24"/>
      <c r="B1" s="24"/>
      <c r="C1" s="24"/>
      <c r="D1" s="24"/>
      <c r="E1" s="24"/>
      <c r="F1" s="24"/>
      <c r="G1" s="24"/>
      <c r="H1" s="24"/>
      <c r="I1" s="24"/>
      <c r="J1" s="24"/>
      <c r="K1" s="24"/>
      <c r="L1" s="24"/>
      <c r="M1" s="24"/>
      <c r="N1" s="24"/>
      <c r="O1" s="24"/>
      <c r="P1" s="24"/>
      <c r="Q1" s="24"/>
      <c r="R1" s="24"/>
      <c r="S1" s="24"/>
      <c r="T1" s="24"/>
      <c r="U1" s="24"/>
      <c r="V1"/>
      <c r="W1"/>
      <c r="X1"/>
      <c r="Y1"/>
      <c r="Z1"/>
      <c r="AA1" s="24"/>
      <c r="AB1" s="24"/>
      <c r="AC1" s="24"/>
      <c r="AD1" s="24"/>
      <c r="AE1" s="24"/>
      <c r="AF1" s="24"/>
      <c r="AG1" s="24"/>
      <c r="AH1" s="24"/>
      <c r="AI1" s="24"/>
      <c r="AJ1" s="24"/>
      <c r="AK1" s="24"/>
      <c r="AL1" s="24"/>
      <c r="AM1" s="24"/>
      <c r="AN1" s="24"/>
    </row>
    <row r="2" spans="1:40" ht="15" hidden="1" x14ac:dyDescent="0.25">
      <c r="A2" s="24"/>
      <c r="B2" s="24"/>
      <c r="C2" s="24"/>
      <c r="D2" s="24"/>
      <c r="E2" s="24"/>
      <c r="F2" s="24"/>
      <c r="G2" s="24"/>
      <c r="H2" s="24"/>
      <c r="I2" s="24"/>
      <c r="J2" s="24"/>
      <c r="K2" s="24"/>
      <c r="L2" s="24"/>
      <c r="M2" s="24"/>
      <c r="N2" s="24"/>
      <c r="O2" s="24"/>
      <c r="P2" s="24"/>
      <c r="Q2" s="24"/>
      <c r="R2" s="24"/>
      <c r="S2" s="24"/>
      <c r="T2" s="24"/>
      <c r="U2" s="24"/>
      <c r="V2"/>
      <c r="W2"/>
      <c r="X2"/>
      <c r="Y2"/>
      <c r="Z2"/>
      <c r="AA2" s="24"/>
      <c r="AB2" s="24"/>
      <c r="AC2" s="24"/>
      <c r="AD2" s="24"/>
      <c r="AE2" s="24"/>
      <c r="AF2" s="24"/>
      <c r="AG2" s="24"/>
      <c r="AH2" s="24"/>
      <c r="AI2" s="24"/>
      <c r="AJ2" s="24"/>
      <c r="AK2" s="24"/>
      <c r="AL2" s="24"/>
      <c r="AM2" s="24"/>
      <c r="AN2" s="24"/>
    </row>
    <row r="3" spans="1:40" ht="15" hidden="1" x14ac:dyDescent="0.25">
      <c r="A3" s="24"/>
      <c r="B3" s="24"/>
      <c r="C3" s="24"/>
      <c r="D3" s="24"/>
      <c r="E3" s="24"/>
      <c r="F3" s="24"/>
      <c r="G3" s="24"/>
      <c r="H3" s="24"/>
      <c r="I3" s="24"/>
      <c r="J3" s="24"/>
      <c r="K3" s="24"/>
      <c r="L3" s="24"/>
      <c r="M3" s="24"/>
      <c r="N3" s="24"/>
      <c r="O3" s="24"/>
      <c r="P3" s="24"/>
      <c r="Q3" s="24"/>
      <c r="R3" s="24"/>
      <c r="S3" s="24"/>
      <c r="T3" s="24"/>
      <c r="U3" s="24"/>
      <c r="V3"/>
      <c r="W3"/>
      <c r="X3"/>
      <c r="Y3"/>
      <c r="Z3"/>
      <c r="AA3" s="24"/>
      <c r="AB3" s="24"/>
      <c r="AC3" s="24"/>
      <c r="AD3" s="24"/>
      <c r="AE3" s="24"/>
      <c r="AF3" s="24"/>
      <c r="AG3" s="24"/>
      <c r="AH3" s="24"/>
      <c r="AI3" s="24"/>
      <c r="AJ3" s="24"/>
      <c r="AK3" s="24"/>
      <c r="AL3" s="24"/>
      <c r="AM3" s="24"/>
      <c r="AN3" s="24"/>
    </row>
    <row r="4" spans="1:40" ht="24" customHeight="1" x14ac:dyDescent="0.25">
      <c r="A4" s="24"/>
      <c r="B4" s="24"/>
      <c r="C4" s="24"/>
      <c r="D4" s="24"/>
      <c r="E4" s="24"/>
      <c r="F4" s="24"/>
      <c r="G4" s="24"/>
      <c r="H4" s="24"/>
      <c r="I4" s="24"/>
      <c r="J4" s="24"/>
      <c r="K4" s="24"/>
      <c r="L4" s="24"/>
      <c r="M4" s="24"/>
      <c r="N4" s="24"/>
      <c r="O4" s="24"/>
      <c r="P4" s="24"/>
      <c r="Q4" s="24"/>
      <c r="R4" s="24"/>
      <c r="S4" s="24"/>
      <c r="T4" s="24"/>
      <c r="U4" s="24"/>
      <c r="V4"/>
      <c r="W4"/>
      <c r="X4"/>
      <c r="Y4"/>
      <c r="Z4"/>
      <c r="AA4" s="24"/>
      <c r="AB4" s="24"/>
      <c r="AC4" s="24"/>
      <c r="AD4" s="24"/>
      <c r="AE4" s="24"/>
      <c r="AF4" s="24"/>
      <c r="AG4" s="24"/>
      <c r="AH4" s="24"/>
      <c r="AI4" s="24"/>
      <c r="AJ4" s="24"/>
      <c r="AK4" s="24"/>
      <c r="AL4" s="24"/>
      <c r="AM4" s="24"/>
      <c r="AN4" s="24"/>
    </row>
    <row r="5" spans="1:40" x14ac:dyDescent="0.2">
      <c r="A5" s="24"/>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row>
    <row r="6" spans="1:40" x14ac:dyDescent="0.2">
      <c r="A6" s="24"/>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row>
    <row r="7" spans="1:40"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row>
    <row r="8" spans="1:40" x14ac:dyDescent="0.2">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row>
    <row r="9" spans="1:40" ht="21.75" thickBot="1" x14ac:dyDescent="0.4">
      <c r="A9" s="24"/>
      <c r="B9" s="24"/>
      <c r="C9" s="317" t="s">
        <v>2694</v>
      </c>
      <c r="D9" s="317"/>
      <c r="E9" s="317"/>
      <c r="F9" s="317"/>
      <c r="G9" s="317"/>
      <c r="H9" s="317"/>
      <c r="I9" s="317"/>
      <c r="J9" s="317"/>
      <c r="K9" s="317"/>
      <c r="L9" s="317"/>
      <c r="M9" s="317"/>
      <c r="N9" s="317"/>
      <c r="O9" s="317"/>
      <c r="P9" s="317"/>
      <c r="Q9" s="317"/>
      <c r="R9" s="317"/>
      <c r="S9" s="317"/>
      <c r="T9" s="317"/>
      <c r="U9" s="317"/>
      <c r="V9" s="317"/>
      <c r="W9" s="317"/>
      <c r="X9" s="317"/>
      <c r="Y9" s="317"/>
      <c r="Z9" s="317"/>
      <c r="AA9" s="317"/>
      <c r="AB9" s="317"/>
      <c r="AC9" s="317"/>
      <c r="AD9" s="317"/>
      <c r="AE9" s="317"/>
      <c r="AF9" s="317"/>
      <c r="AG9" s="317"/>
      <c r="AH9" s="317"/>
      <c r="AI9" s="317"/>
      <c r="AJ9" s="317"/>
      <c r="AK9" s="24"/>
      <c r="AL9" s="24"/>
      <c r="AM9" s="24"/>
      <c r="AN9" s="24"/>
    </row>
    <row r="10" spans="1:40" ht="12.75" thickTop="1"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row>
    <row r="11" spans="1:40" ht="13.5" x14ac:dyDescent="0.25">
      <c r="A11" s="24"/>
      <c r="B11" s="24"/>
      <c r="C11" s="24"/>
      <c r="D11" s="42" t="s">
        <v>74</v>
      </c>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row>
    <row r="12" spans="1:40" ht="17.25" customHeight="1" x14ac:dyDescent="0.2">
      <c r="A12" s="24"/>
      <c r="B12" s="24"/>
      <c r="C12" s="24"/>
      <c r="D12" s="316" t="s">
        <v>59</v>
      </c>
      <c r="E12" s="316"/>
      <c r="F12" s="316"/>
      <c r="G12" s="316"/>
      <c r="H12" s="316"/>
      <c r="I12" s="316"/>
      <c r="J12" s="316"/>
      <c r="K12" s="316"/>
      <c r="L12" s="316"/>
      <c r="M12" s="316"/>
      <c r="N12" s="316"/>
      <c r="O12" s="316"/>
      <c r="P12" s="316"/>
      <c r="Q12" s="316"/>
      <c r="R12" s="316"/>
      <c r="S12" s="316"/>
      <c r="T12" s="316"/>
      <c r="U12" s="316"/>
      <c r="V12" s="316"/>
      <c r="W12" s="316"/>
      <c r="X12" s="316"/>
      <c r="Y12" s="316"/>
      <c r="Z12" s="316"/>
      <c r="AA12" s="316"/>
      <c r="AB12" s="316"/>
      <c r="AC12" s="316"/>
      <c r="AD12" s="316"/>
      <c r="AE12" s="316"/>
      <c r="AF12" s="316"/>
      <c r="AG12" s="316"/>
      <c r="AH12" s="316"/>
      <c r="AI12" s="316"/>
      <c r="AJ12" s="24"/>
      <c r="AK12" s="24"/>
      <c r="AL12" s="24"/>
      <c r="AM12" s="24"/>
      <c r="AN12" s="24"/>
    </row>
    <row r="13" spans="1:40" ht="12.75" thickBot="1" x14ac:dyDescent="0.25">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row>
    <row r="14" spans="1:40" ht="25.5" thickTop="1" thickBot="1" x14ac:dyDescent="0.3">
      <c r="A14" s="24"/>
      <c r="B14" s="24"/>
      <c r="C14" s="24"/>
      <c r="D14" s="24"/>
      <c r="E14" s="50" t="s">
        <v>60</v>
      </c>
      <c r="F14" s="50" t="s">
        <v>61</v>
      </c>
      <c r="G14" s="50" t="s">
        <v>62</v>
      </c>
      <c r="H14" s="50" t="s">
        <v>63</v>
      </c>
      <c r="I14" s="50" t="s">
        <v>64</v>
      </c>
      <c r="J14" s="24"/>
      <c r="K14" s="24"/>
      <c r="L14" s="24"/>
      <c r="M14" s="6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row>
    <row r="15" spans="1:40" ht="16.5" thickTop="1" thickBot="1" x14ac:dyDescent="0.3">
      <c r="A15" s="24"/>
      <c r="B15" s="24"/>
      <c r="C15" s="24"/>
      <c r="D15" s="24"/>
      <c r="E15" s="51" t="s">
        <v>65</v>
      </c>
      <c r="F15" s="89"/>
      <c r="G15" s="89"/>
      <c r="H15" s="89"/>
      <c r="I15" s="89"/>
      <c r="J15" s="24"/>
      <c r="K15" s="24"/>
      <c r="L15" s="24"/>
      <c r="M15" s="6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row>
    <row r="16" spans="1:40" ht="15.75" thickTop="1" x14ac:dyDescent="0.25">
      <c r="A16" s="24"/>
      <c r="B16" s="24"/>
      <c r="C16" s="24"/>
      <c r="D16" s="314"/>
      <c r="E16" s="24"/>
      <c r="F16" s="24"/>
      <c r="G16" s="24"/>
      <c r="H16" s="24"/>
      <c r="I16" s="24"/>
      <c r="J16" s="24"/>
      <c r="K16" s="24"/>
      <c r="L16" s="24"/>
      <c r="M16" s="6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row>
    <row r="17" spans="1:40" ht="13.5" hidden="1" x14ac:dyDescent="0.25">
      <c r="A17" s="24"/>
      <c r="B17" s="24"/>
      <c r="C17" s="361"/>
      <c r="D17" s="314"/>
      <c r="E17" s="362" t="s">
        <v>67</v>
      </c>
      <c r="F17" s="362"/>
      <c r="G17" s="362" t="s">
        <v>68</v>
      </c>
      <c r="H17" s="362"/>
      <c r="I17" s="362"/>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row>
    <row r="18" spans="1:40" hidden="1" x14ac:dyDescent="0.2">
      <c r="A18" s="24"/>
      <c r="B18" s="24"/>
      <c r="C18" s="361"/>
      <c r="D18" s="314"/>
      <c r="E18" s="52" t="s">
        <v>66</v>
      </c>
      <c r="F18" s="52">
        <f>SUM(F15:H15)</f>
        <v>0</v>
      </c>
      <c r="G18" s="367" t="s">
        <v>66</v>
      </c>
      <c r="H18" s="367"/>
      <c r="I18" s="52">
        <f>I15</f>
        <v>0</v>
      </c>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row>
    <row r="19" spans="1:40" hidden="1" x14ac:dyDescent="0.2">
      <c r="A19" s="24"/>
      <c r="B19" s="24"/>
      <c r="C19" s="361"/>
      <c r="D19" s="314"/>
      <c r="E19" s="52" t="s">
        <v>69</v>
      </c>
      <c r="F19" s="52">
        <f>F18*60</f>
        <v>0</v>
      </c>
      <c r="G19" s="367" t="s">
        <v>69</v>
      </c>
      <c r="H19" s="367"/>
      <c r="I19" s="52">
        <f>I18*60</f>
        <v>0</v>
      </c>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row>
    <row r="20" spans="1:40" hidden="1" x14ac:dyDescent="0.2">
      <c r="A20" s="24"/>
      <c r="B20" s="24"/>
      <c r="C20" s="361"/>
      <c r="D20" s="314"/>
      <c r="E20" s="52" t="s">
        <v>70</v>
      </c>
      <c r="F20" s="52">
        <f>F19*5</f>
        <v>0</v>
      </c>
      <c r="G20" s="367" t="s">
        <v>71</v>
      </c>
      <c r="H20" s="367"/>
      <c r="I20" s="52">
        <f>I19*52</f>
        <v>0</v>
      </c>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1:40" hidden="1" x14ac:dyDescent="0.2">
      <c r="A21" s="24"/>
      <c r="B21" s="24"/>
      <c r="C21" s="361"/>
      <c r="D21" s="314"/>
      <c r="E21" s="52" t="s">
        <v>71</v>
      </c>
      <c r="F21" s="52">
        <f>F20*52</f>
        <v>0</v>
      </c>
      <c r="G21" s="368" t="s">
        <v>72</v>
      </c>
      <c r="H21" s="368"/>
      <c r="I21" s="53">
        <f>I20+F21</f>
        <v>0</v>
      </c>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row>
    <row r="22" spans="1:40" x14ac:dyDescent="0.2">
      <c r="A22" s="24"/>
      <c r="B22" s="24"/>
      <c r="C22" s="24"/>
      <c r="D22" s="314"/>
      <c r="E22" s="61"/>
      <c r="F22" s="61"/>
      <c r="G22" s="61"/>
      <c r="H22" s="61"/>
      <c r="I22" s="61"/>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1:40" x14ac:dyDescent="0.2">
      <c r="A23" s="24"/>
      <c r="B23" s="24"/>
      <c r="C23" s="24"/>
      <c r="D23" s="314"/>
      <c r="E23" s="61"/>
      <c r="F23" s="61"/>
      <c r="G23" s="61"/>
      <c r="H23" s="61"/>
      <c r="I23" s="61"/>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1:40" ht="13.5" x14ac:dyDescent="0.25">
      <c r="A24" s="24"/>
      <c r="B24" s="24"/>
      <c r="C24" s="24"/>
      <c r="D24" s="42" t="s">
        <v>73</v>
      </c>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1:40" x14ac:dyDescent="0.2">
      <c r="A25" s="24"/>
      <c r="B25" s="24"/>
      <c r="C25" s="24"/>
      <c r="D25" s="24"/>
      <c r="E25" s="24"/>
      <c r="F25" s="24"/>
      <c r="G25" s="24"/>
      <c r="H25" s="26"/>
      <c r="I25" s="26"/>
      <c r="J25" s="26"/>
      <c r="K25" s="26"/>
      <c r="L25" s="26"/>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row>
    <row r="26" spans="1:40" ht="12" customHeight="1" x14ac:dyDescent="0.2">
      <c r="A26" s="24"/>
      <c r="B26" s="24"/>
      <c r="C26" s="24"/>
      <c r="D26" s="307" t="s">
        <v>75</v>
      </c>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c r="AJ26" s="24"/>
      <c r="AK26" s="24"/>
      <c r="AL26" s="24"/>
      <c r="AM26" s="24"/>
      <c r="AN26" s="24"/>
    </row>
    <row r="27" spans="1:40" x14ac:dyDescent="0.2">
      <c r="A27" s="24"/>
      <c r="B27" s="24"/>
      <c r="C27" s="24"/>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c r="AJ27" s="24"/>
      <c r="AK27" s="24"/>
      <c r="AL27" s="24"/>
      <c r="AM27" s="24"/>
      <c r="AN27" s="24"/>
    </row>
    <row r="28" spans="1:40" ht="13.5" x14ac:dyDescent="0.25">
      <c r="A28" s="24"/>
      <c r="B28" s="24"/>
      <c r="C28" s="24"/>
      <c r="D28" s="26"/>
      <c r="E28" s="26"/>
      <c r="F28" s="26"/>
      <c r="G28" s="26"/>
      <c r="H28" s="26"/>
      <c r="I28" s="26"/>
      <c r="J28" s="26"/>
      <c r="K28" s="26"/>
      <c r="L28" s="26"/>
      <c r="M28" s="26"/>
      <c r="N28" s="26"/>
      <c r="O28" s="66"/>
      <c r="P28" s="24"/>
      <c r="Q28" s="24"/>
      <c r="R28" s="24"/>
      <c r="S28" s="24"/>
      <c r="T28" s="24"/>
      <c r="U28" s="24"/>
      <c r="V28" s="303"/>
      <c r="W28" s="303"/>
      <c r="X28" s="303"/>
      <c r="Y28" s="303"/>
      <c r="Z28" s="303"/>
      <c r="AA28" s="303"/>
      <c r="AB28" s="303"/>
      <c r="AC28" s="303"/>
      <c r="AD28" s="303"/>
      <c r="AE28" s="303"/>
      <c r="AF28" s="303"/>
      <c r="AG28" s="24"/>
      <c r="AH28" s="24"/>
      <c r="AI28" s="24"/>
      <c r="AJ28" s="24"/>
      <c r="AK28" s="24"/>
      <c r="AL28" s="24"/>
      <c r="AM28" s="24"/>
      <c r="AN28" s="24"/>
    </row>
    <row r="29" spans="1:40" hidden="1" x14ac:dyDescent="0.2">
      <c r="A29" s="24"/>
      <c r="B29" s="24"/>
      <c r="C29" s="54"/>
      <c r="D29" s="26"/>
      <c r="E29" s="26"/>
      <c r="F29" s="26"/>
      <c r="G29" s="26"/>
      <c r="H29" s="26"/>
      <c r="I29" s="26"/>
      <c r="J29" s="26"/>
      <c r="K29" s="26"/>
      <c r="L29" s="26"/>
      <c r="M29" s="26"/>
      <c r="N29" s="26"/>
      <c r="O29" s="66"/>
      <c r="P29" s="24"/>
      <c r="Q29" s="24"/>
      <c r="R29" s="24"/>
      <c r="S29" s="24"/>
      <c r="T29" s="24"/>
      <c r="U29" s="24"/>
      <c r="V29" s="285"/>
      <c r="W29" s="285"/>
      <c r="X29" s="285"/>
      <c r="Y29" s="285"/>
      <c r="Z29" s="285"/>
      <c r="AA29" s="285"/>
      <c r="AB29" s="285"/>
      <c r="AC29" s="285"/>
      <c r="AD29" s="285"/>
      <c r="AE29" s="285"/>
      <c r="AF29" s="285"/>
      <c r="AG29" s="24"/>
      <c r="AH29" s="24"/>
      <c r="AI29" s="24"/>
      <c r="AJ29" s="24"/>
      <c r="AK29" s="24"/>
      <c r="AL29" s="24"/>
      <c r="AM29" s="24"/>
      <c r="AN29" s="24"/>
    </row>
    <row r="30" spans="1:40" hidden="1" x14ac:dyDescent="0.2">
      <c r="A30" s="24"/>
      <c r="B30" s="24"/>
      <c r="C30" s="55"/>
      <c r="D30" s="26"/>
      <c r="E30" s="26"/>
      <c r="F30" s="26"/>
      <c r="G30" s="26"/>
      <c r="H30" s="26"/>
      <c r="I30" s="26"/>
      <c r="J30" s="26"/>
      <c r="K30" s="26"/>
      <c r="L30" s="26"/>
      <c r="M30" s="26"/>
      <c r="N30" s="26"/>
      <c r="O30" s="66"/>
      <c r="P30" s="24"/>
      <c r="Q30" s="24"/>
      <c r="R30" s="24"/>
      <c r="S30" s="24"/>
      <c r="T30" s="24"/>
      <c r="U30" s="24"/>
      <c r="V30" s="354"/>
      <c r="W30" s="354"/>
      <c r="X30" s="354"/>
      <c r="Y30" s="354"/>
      <c r="Z30" s="354"/>
      <c r="AA30" s="354"/>
      <c r="AB30" s="354"/>
      <c r="AC30" s="354"/>
      <c r="AD30" s="354"/>
      <c r="AE30" s="354"/>
      <c r="AF30" s="354"/>
      <c r="AG30" s="24"/>
      <c r="AH30" s="24"/>
      <c r="AI30" s="24"/>
      <c r="AJ30" s="24"/>
      <c r="AK30" s="24"/>
      <c r="AL30" s="24"/>
      <c r="AM30" s="24"/>
      <c r="AN30" s="24"/>
    </row>
    <row r="31" spans="1:40" x14ac:dyDescent="0.2">
      <c r="A31" s="24"/>
      <c r="B31" s="24"/>
      <c r="C31" s="24"/>
      <c r="D31" s="24"/>
      <c r="E31" s="24"/>
      <c r="F31" s="24"/>
      <c r="G31" s="24"/>
      <c r="H31" s="24"/>
      <c r="I31" s="24"/>
      <c r="J31" s="24"/>
      <c r="K31" s="24"/>
      <c r="L31" s="24"/>
      <c r="M31" s="24"/>
      <c r="N31" s="24"/>
      <c r="O31" s="24"/>
      <c r="P31" s="24"/>
      <c r="Q31" s="24"/>
      <c r="R31" s="24"/>
      <c r="S31" s="24"/>
      <c r="T31" s="24"/>
      <c r="U31" s="24"/>
      <c r="V31" s="354"/>
      <c r="W31" s="354"/>
      <c r="X31" s="354"/>
      <c r="Y31" s="354"/>
      <c r="Z31" s="354"/>
      <c r="AA31" s="354"/>
      <c r="AB31" s="354"/>
      <c r="AC31" s="354"/>
      <c r="AD31" s="354"/>
      <c r="AE31" s="354"/>
      <c r="AF31" s="354"/>
      <c r="AG31" s="24"/>
      <c r="AH31" s="24"/>
      <c r="AI31" s="24"/>
      <c r="AJ31" s="24"/>
      <c r="AK31" s="24"/>
      <c r="AL31" s="24"/>
      <c r="AM31" s="24"/>
      <c r="AN31" s="24"/>
    </row>
    <row r="32" spans="1:40" ht="12.75" thickBot="1" x14ac:dyDescent="0.25">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1:40" s="5" customFormat="1" ht="24.75" customHeight="1" thickTop="1" thickBot="1" x14ac:dyDescent="0.25">
      <c r="A33" s="60"/>
      <c r="B33" s="60"/>
      <c r="C33" s="60"/>
      <c r="D33" s="363" t="s">
        <v>76</v>
      </c>
      <c r="E33" s="364"/>
      <c r="F33" s="315" t="s">
        <v>2675</v>
      </c>
      <c r="G33" s="315"/>
      <c r="H33" s="315" t="s">
        <v>85</v>
      </c>
      <c r="I33" s="315"/>
      <c r="J33" s="24"/>
      <c r="K33" s="41"/>
      <c r="L33" s="369" t="s">
        <v>100</v>
      </c>
      <c r="M33" s="353" t="s">
        <v>87</v>
      </c>
      <c r="N33" s="315"/>
      <c r="O33" s="357" t="s">
        <v>105</v>
      </c>
      <c r="P33" s="315" t="s">
        <v>85</v>
      </c>
      <c r="Q33" s="315"/>
      <c r="R33" s="357" t="s">
        <v>106</v>
      </c>
      <c r="S33" s="60"/>
      <c r="T33" s="60"/>
      <c r="U33" s="60"/>
      <c r="V33" s="60"/>
      <c r="W33" s="60"/>
      <c r="X33" s="60"/>
      <c r="Y33" s="60"/>
      <c r="Z33" s="60"/>
      <c r="AA33" s="60"/>
      <c r="AB33" s="60"/>
      <c r="AC33" s="60"/>
      <c r="AD33" s="60"/>
      <c r="AE33" s="60"/>
      <c r="AF33" s="60"/>
      <c r="AG33" s="60"/>
      <c r="AH33" s="60"/>
      <c r="AI33" s="60"/>
      <c r="AJ33" s="60"/>
      <c r="AK33" s="60"/>
      <c r="AL33" s="60"/>
      <c r="AM33" s="60"/>
      <c r="AN33" s="60"/>
    </row>
    <row r="34" spans="1:40" ht="36.75" customHeight="1" thickTop="1" thickBot="1" x14ac:dyDescent="0.25">
      <c r="A34" s="24"/>
      <c r="B34" s="24"/>
      <c r="C34" s="24"/>
      <c r="D34" s="365"/>
      <c r="E34" s="366"/>
      <c r="F34" s="56" t="s">
        <v>88</v>
      </c>
      <c r="G34" s="56" t="s">
        <v>77</v>
      </c>
      <c r="H34" s="56" t="s">
        <v>86</v>
      </c>
      <c r="I34" s="56" t="s">
        <v>77</v>
      </c>
      <c r="J34" s="24"/>
      <c r="K34" s="41"/>
      <c r="L34" s="370"/>
      <c r="M34" s="57" t="s">
        <v>88</v>
      </c>
      <c r="N34" s="56" t="s">
        <v>77</v>
      </c>
      <c r="O34" s="358"/>
      <c r="P34" s="56" t="s">
        <v>86</v>
      </c>
      <c r="Q34" s="56" t="s">
        <v>77</v>
      </c>
      <c r="R34" s="358"/>
      <c r="S34" s="24"/>
      <c r="T34" s="24"/>
      <c r="U34" s="24"/>
      <c r="V34" s="69" t="s">
        <v>89</v>
      </c>
      <c r="W34" s="69" t="s">
        <v>90</v>
      </c>
      <c r="X34" s="69" t="s">
        <v>91</v>
      </c>
      <c r="Y34" s="69" t="s">
        <v>92</v>
      </c>
      <c r="Z34" s="69" t="s">
        <v>93</v>
      </c>
      <c r="AA34" s="69" t="s">
        <v>94</v>
      </c>
      <c r="AB34" s="69" t="s">
        <v>95</v>
      </c>
      <c r="AC34" s="69" t="s">
        <v>96</v>
      </c>
      <c r="AD34" s="69" t="s">
        <v>97</v>
      </c>
      <c r="AE34" s="69" t="s">
        <v>98</v>
      </c>
      <c r="AF34" s="69" t="s">
        <v>99</v>
      </c>
      <c r="AG34" s="24"/>
      <c r="AH34" s="24"/>
      <c r="AI34" s="24"/>
      <c r="AJ34" s="24"/>
      <c r="AK34" s="24"/>
      <c r="AL34" s="24"/>
      <c r="AM34" s="24"/>
      <c r="AN34" s="24"/>
    </row>
    <row r="35" spans="1:40" ht="13.5" thickTop="1" thickBot="1" x14ac:dyDescent="0.25">
      <c r="A35" s="24"/>
      <c r="B35" s="24"/>
      <c r="C35" s="24"/>
      <c r="D35" s="355">
        <v>1</v>
      </c>
      <c r="E35" s="356"/>
      <c r="F35" s="12"/>
      <c r="G35" s="12"/>
      <c r="H35" s="12"/>
      <c r="I35" s="12"/>
      <c r="J35" s="24"/>
      <c r="K35" s="41"/>
      <c r="L35" s="86">
        <f>D35</f>
        <v>1</v>
      </c>
      <c r="M35" s="87">
        <f>$F$35</f>
        <v>0</v>
      </c>
      <c r="N35" s="49">
        <f>G35</f>
        <v>0</v>
      </c>
      <c r="O35" s="49">
        <f>M35*N35</f>
        <v>0</v>
      </c>
      <c r="P35" s="49">
        <f>$H$35</f>
        <v>0</v>
      </c>
      <c r="Q35" s="49">
        <f>$I$35</f>
        <v>0</v>
      </c>
      <c r="R35" s="49">
        <f>P35*Q35</f>
        <v>0</v>
      </c>
      <c r="S35" s="24"/>
      <c r="T35" s="24"/>
      <c r="U35" s="24"/>
      <c r="V35" s="70">
        <f>D35</f>
        <v>1</v>
      </c>
      <c r="W35" s="70">
        <f>P35</f>
        <v>0</v>
      </c>
      <c r="X35" s="70">
        <f>W35</f>
        <v>0</v>
      </c>
      <c r="Y35" s="70">
        <f t="shared" ref="Y35" si="0">X35</f>
        <v>0</v>
      </c>
      <c r="Z35" s="70">
        <f t="shared" ref="Z35:AF35" si="1">Y35</f>
        <v>0</v>
      </c>
      <c r="AA35" s="70">
        <f t="shared" si="1"/>
        <v>0</v>
      </c>
      <c r="AB35" s="70">
        <f t="shared" si="1"/>
        <v>0</v>
      </c>
      <c r="AC35" s="70">
        <f t="shared" si="1"/>
        <v>0</v>
      </c>
      <c r="AD35" s="70">
        <f t="shared" si="1"/>
        <v>0</v>
      </c>
      <c r="AE35" s="70">
        <f t="shared" si="1"/>
        <v>0</v>
      </c>
      <c r="AF35" s="70">
        <f t="shared" si="1"/>
        <v>0</v>
      </c>
      <c r="AG35" s="24"/>
      <c r="AH35" s="24"/>
      <c r="AI35" s="24"/>
      <c r="AJ35" s="24"/>
      <c r="AK35" s="24"/>
      <c r="AL35" s="24"/>
      <c r="AM35" s="24"/>
      <c r="AN35" s="24"/>
    </row>
    <row r="36" spans="1:40" ht="13.5" thickTop="1" thickBot="1" x14ac:dyDescent="0.25">
      <c r="A36" s="24"/>
      <c r="B36" s="24"/>
      <c r="C36" s="24"/>
      <c r="D36" s="355">
        <v>2</v>
      </c>
      <c r="E36" s="356"/>
      <c r="F36" s="12"/>
      <c r="G36" s="12"/>
      <c r="H36" s="12"/>
      <c r="I36" s="12"/>
      <c r="J36" s="24"/>
      <c r="K36" s="41"/>
      <c r="L36" s="86">
        <f t="shared" ref="L36:L49" si="2">D36</f>
        <v>2</v>
      </c>
      <c r="M36" s="87">
        <f>$F$36</f>
        <v>0</v>
      </c>
      <c r="N36" s="49">
        <f t="shared" ref="N36:N49" si="3">G36</f>
        <v>0</v>
      </c>
      <c r="O36" s="49">
        <f>M36*N36</f>
        <v>0</v>
      </c>
      <c r="P36" s="49">
        <f>$H$36</f>
        <v>0</v>
      </c>
      <c r="Q36" s="49">
        <f>$I$36</f>
        <v>0</v>
      </c>
      <c r="R36" s="49">
        <f>P36*Q36</f>
        <v>0</v>
      </c>
      <c r="S36" s="24"/>
      <c r="T36" s="24"/>
      <c r="U36" s="24"/>
      <c r="V36" s="71">
        <f t="shared" ref="V36:V49" si="4">D36</f>
        <v>2</v>
      </c>
      <c r="W36" s="68">
        <f>P36</f>
        <v>0</v>
      </c>
      <c r="X36" s="72">
        <f>W36</f>
        <v>0</v>
      </c>
      <c r="Y36" s="72">
        <f t="shared" ref="Y36" si="5">X36</f>
        <v>0</v>
      </c>
      <c r="Z36" s="72">
        <f t="shared" ref="Z36:AF36" si="6">Y36</f>
        <v>0</v>
      </c>
      <c r="AA36" s="72">
        <f t="shared" si="6"/>
        <v>0</v>
      </c>
      <c r="AB36" s="72">
        <f t="shared" si="6"/>
        <v>0</v>
      </c>
      <c r="AC36" s="72">
        <f t="shared" si="6"/>
        <v>0</v>
      </c>
      <c r="AD36" s="72">
        <f t="shared" si="6"/>
        <v>0</v>
      </c>
      <c r="AE36" s="72">
        <f t="shared" si="6"/>
        <v>0</v>
      </c>
      <c r="AF36" s="72">
        <f t="shared" si="6"/>
        <v>0</v>
      </c>
      <c r="AG36" s="24"/>
      <c r="AH36" s="24"/>
      <c r="AI36" s="24"/>
      <c r="AJ36" s="24"/>
      <c r="AK36" s="24"/>
      <c r="AL36" s="24"/>
      <c r="AM36" s="24"/>
      <c r="AN36" s="24"/>
    </row>
    <row r="37" spans="1:40" ht="13.5" thickTop="1" thickBot="1" x14ac:dyDescent="0.25">
      <c r="A37" s="24"/>
      <c r="B37" s="24"/>
      <c r="C37" s="24"/>
      <c r="D37" s="301">
        <v>3</v>
      </c>
      <c r="E37" s="301"/>
      <c r="F37" s="12"/>
      <c r="G37" s="12"/>
      <c r="H37" s="12"/>
      <c r="I37" s="12"/>
      <c r="J37" s="24"/>
      <c r="K37" s="41"/>
      <c r="L37" s="86">
        <f t="shared" si="2"/>
        <v>3</v>
      </c>
      <c r="M37" s="87">
        <f>$F$37</f>
        <v>0</v>
      </c>
      <c r="N37" s="49">
        <f t="shared" si="3"/>
        <v>0</v>
      </c>
      <c r="O37" s="49">
        <f>M37*N37</f>
        <v>0</v>
      </c>
      <c r="P37" s="49">
        <f>$H$37</f>
        <v>0</v>
      </c>
      <c r="Q37" s="49">
        <f>$I$37</f>
        <v>0</v>
      </c>
      <c r="R37" s="49">
        <f t="shared" ref="R37:R49" si="7">P37*Q37</f>
        <v>0</v>
      </c>
      <c r="S37" s="24"/>
      <c r="T37" s="24"/>
      <c r="U37" s="24"/>
      <c r="V37" s="70">
        <f t="shared" si="4"/>
        <v>3</v>
      </c>
      <c r="W37" s="70">
        <f t="shared" ref="W37:W49" si="8">P37</f>
        <v>0</v>
      </c>
      <c r="X37" s="70">
        <f>W37</f>
        <v>0</v>
      </c>
      <c r="Y37" s="70">
        <f t="shared" ref="Y37:AF37" si="9">X37</f>
        <v>0</v>
      </c>
      <c r="Z37" s="70">
        <f t="shared" si="9"/>
        <v>0</v>
      </c>
      <c r="AA37" s="70">
        <f t="shared" si="9"/>
        <v>0</v>
      </c>
      <c r="AB37" s="70">
        <f t="shared" si="9"/>
        <v>0</v>
      </c>
      <c r="AC37" s="70">
        <f t="shared" si="9"/>
        <v>0</v>
      </c>
      <c r="AD37" s="70">
        <f t="shared" si="9"/>
        <v>0</v>
      </c>
      <c r="AE37" s="70">
        <f t="shared" si="9"/>
        <v>0</v>
      </c>
      <c r="AF37" s="70">
        <f t="shared" si="9"/>
        <v>0</v>
      </c>
      <c r="AG37" s="24"/>
      <c r="AH37" s="24"/>
      <c r="AI37" s="24"/>
      <c r="AJ37" s="24"/>
      <c r="AK37" s="24"/>
      <c r="AL37" s="24"/>
      <c r="AM37" s="24"/>
      <c r="AN37" s="24"/>
    </row>
    <row r="38" spans="1:40" ht="13.5" thickTop="1" thickBot="1" x14ac:dyDescent="0.25">
      <c r="A38" s="24"/>
      <c r="B38" s="24"/>
      <c r="C38" s="24"/>
      <c r="D38" s="301">
        <v>4</v>
      </c>
      <c r="E38" s="301"/>
      <c r="F38" s="12"/>
      <c r="G38" s="12"/>
      <c r="H38" s="12"/>
      <c r="I38" s="12"/>
      <c r="J38" s="24"/>
      <c r="K38" s="41"/>
      <c r="L38" s="86">
        <f t="shared" si="2"/>
        <v>4</v>
      </c>
      <c r="M38" s="87">
        <f>$F$38</f>
        <v>0</v>
      </c>
      <c r="N38" s="49">
        <f t="shared" si="3"/>
        <v>0</v>
      </c>
      <c r="O38" s="49">
        <f>M38*N38</f>
        <v>0</v>
      </c>
      <c r="P38" s="49">
        <f>$H438</f>
        <v>0</v>
      </c>
      <c r="Q38" s="49">
        <f>$I$38</f>
        <v>0</v>
      </c>
      <c r="R38" s="49">
        <f t="shared" si="7"/>
        <v>0</v>
      </c>
      <c r="S38" s="24"/>
      <c r="T38" s="24"/>
      <c r="U38" s="24"/>
      <c r="V38" s="71">
        <f t="shared" si="4"/>
        <v>4</v>
      </c>
      <c r="W38" s="68">
        <f t="shared" si="8"/>
        <v>0</v>
      </c>
      <c r="X38" s="70">
        <f t="shared" ref="X38:Y41" si="10">W38</f>
        <v>0</v>
      </c>
      <c r="Y38" s="72">
        <f t="shared" si="10"/>
        <v>0</v>
      </c>
      <c r="Z38" s="72">
        <f t="shared" ref="Z38:AF41" si="11">Y38</f>
        <v>0</v>
      </c>
      <c r="AA38" s="72">
        <f t="shared" si="11"/>
        <v>0</v>
      </c>
      <c r="AB38" s="72">
        <f t="shared" si="11"/>
        <v>0</v>
      </c>
      <c r="AC38" s="72">
        <f t="shared" si="11"/>
        <v>0</v>
      </c>
      <c r="AD38" s="72">
        <f t="shared" si="11"/>
        <v>0</v>
      </c>
      <c r="AE38" s="72">
        <f t="shared" si="11"/>
        <v>0</v>
      </c>
      <c r="AF38" s="72">
        <f t="shared" si="11"/>
        <v>0</v>
      </c>
      <c r="AG38" s="24"/>
      <c r="AH38" s="24"/>
      <c r="AI38" s="24"/>
      <c r="AJ38" s="24"/>
      <c r="AK38" s="24"/>
      <c r="AL38" s="24"/>
      <c r="AM38" s="24"/>
      <c r="AN38" s="24"/>
    </row>
    <row r="39" spans="1:40" ht="13.5" thickTop="1" thickBot="1" x14ac:dyDescent="0.25">
      <c r="A39" s="24"/>
      <c r="B39" s="24"/>
      <c r="C39" s="24"/>
      <c r="D39" s="301">
        <v>5</v>
      </c>
      <c r="E39" s="301"/>
      <c r="F39" s="12"/>
      <c r="G39" s="12"/>
      <c r="H39" s="12"/>
      <c r="I39" s="12"/>
      <c r="J39" s="24"/>
      <c r="K39" s="41"/>
      <c r="L39" s="86">
        <f t="shared" si="2"/>
        <v>5</v>
      </c>
      <c r="M39" s="87">
        <f>$F$39</f>
        <v>0</v>
      </c>
      <c r="N39" s="49">
        <f t="shared" si="3"/>
        <v>0</v>
      </c>
      <c r="O39" s="49">
        <f>M39*N39</f>
        <v>0</v>
      </c>
      <c r="P39" s="49">
        <f>$H$39</f>
        <v>0</v>
      </c>
      <c r="Q39" s="49">
        <f>$I$39</f>
        <v>0</v>
      </c>
      <c r="R39" s="49">
        <f t="shared" si="7"/>
        <v>0</v>
      </c>
      <c r="S39" s="24"/>
      <c r="T39" s="24"/>
      <c r="U39" s="24"/>
      <c r="V39" s="70">
        <f t="shared" si="4"/>
        <v>5</v>
      </c>
      <c r="W39" s="70">
        <f t="shared" si="8"/>
        <v>0</v>
      </c>
      <c r="X39" s="70">
        <f t="shared" si="10"/>
        <v>0</v>
      </c>
      <c r="Y39" s="70">
        <f t="shared" si="10"/>
        <v>0</v>
      </c>
      <c r="Z39" s="70">
        <f t="shared" si="11"/>
        <v>0</v>
      </c>
      <c r="AA39" s="70">
        <f t="shared" si="11"/>
        <v>0</v>
      </c>
      <c r="AB39" s="70">
        <f t="shared" si="11"/>
        <v>0</v>
      </c>
      <c r="AC39" s="70">
        <f t="shared" si="11"/>
        <v>0</v>
      </c>
      <c r="AD39" s="70">
        <f t="shared" si="11"/>
        <v>0</v>
      </c>
      <c r="AE39" s="70">
        <f t="shared" si="11"/>
        <v>0</v>
      </c>
      <c r="AF39" s="70">
        <f t="shared" si="11"/>
        <v>0</v>
      </c>
      <c r="AG39" s="24"/>
      <c r="AH39" s="24"/>
      <c r="AI39" s="24"/>
      <c r="AJ39" s="24"/>
      <c r="AK39" s="24"/>
      <c r="AL39" s="24"/>
      <c r="AM39" s="24"/>
      <c r="AN39" s="24"/>
    </row>
    <row r="40" spans="1:40" ht="13.5" thickTop="1" thickBot="1" x14ac:dyDescent="0.25">
      <c r="A40" s="24"/>
      <c r="B40" s="24"/>
      <c r="C40" s="24"/>
      <c r="D40" s="301">
        <v>6</v>
      </c>
      <c r="E40" s="301"/>
      <c r="F40" s="12"/>
      <c r="G40" s="12"/>
      <c r="H40" s="12"/>
      <c r="I40" s="12"/>
      <c r="J40" s="24"/>
      <c r="K40" s="41"/>
      <c r="L40" s="86">
        <f t="shared" si="2"/>
        <v>6</v>
      </c>
      <c r="M40" s="87">
        <f>$F$40</f>
        <v>0</v>
      </c>
      <c r="N40" s="49">
        <f t="shared" si="3"/>
        <v>0</v>
      </c>
      <c r="O40" s="49">
        <f t="shared" ref="O40:O49" si="12">M40*N40</f>
        <v>0</v>
      </c>
      <c r="P40" s="49">
        <f>$H$40</f>
        <v>0</v>
      </c>
      <c r="Q40" s="49">
        <f>$I$40</f>
        <v>0</v>
      </c>
      <c r="R40" s="49">
        <f t="shared" si="7"/>
        <v>0</v>
      </c>
      <c r="S40" s="24"/>
      <c r="T40" s="24"/>
      <c r="U40" s="24"/>
      <c r="V40" s="71">
        <f t="shared" si="4"/>
        <v>6</v>
      </c>
      <c r="W40" s="68">
        <f t="shared" si="8"/>
        <v>0</v>
      </c>
      <c r="X40" s="72">
        <f t="shared" si="10"/>
        <v>0</v>
      </c>
      <c r="Y40" s="72">
        <f t="shared" si="10"/>
        <v>0</v>
      </c>
      <c r="Z40" s="72">
        <f t="shared" si="11"/>
        <v>0</v>
      </c>
      <c r="AA40" s="72">
        <f t="shared" si="11"/>
        <v>0</v>
      </c>
      <c r="AB40" s="72">
        <f t="shared" si="11"/>
        <v>0</v>
      </c>
      <c r="AC40" s="72">
        <f t="shared" si="11"/>
        <v>0</v>
      </c>
      <c r="AD40" s="72">
        <f t="shared" si="11"/>
        <v>0</v>
      </c>
      <c r="AE40" s="72">
        <f t="shared" si="11"/>
        <v>0</v>
      </c>
      <c r="AF40" s="72">
        <f t="shared" si="11"/>
        <v>0</v>
      </c>
      <c r="AG40" s="24"/>
      <c r="AH40" s="24"/>
      <c r="AI40" s="24"/>
      <c r="AJ40" s="24"/>
      <c r="AK40" s="24"/>
      <c r="AL40" s="24"/>
      <c r="AM40" s="24"/>
      <c r="AN40" s="24"/>
    </row>
    <row r="41" spans="1:40" ht="13.5" thickTop="1" thickBot="1" x14ac:dyDescent="0.25">
      <c r="A41" s="24"/>
      <c r="B41" s="24"/>
      <c r="C41" s="24"/>
      <c r="D41" s="301">
        <v>7</v>
      </c>
      <c r="E41" s="301"/>
      <c r="F41" s="12"/>
      <c r="G41" s="12"/>
      <c r="H41" s="12"/>
      <c r="I41" s="12"/>
      <c r="J41" s="24"/>
      <c r="K41" s="41"/>
      <c r="L41" s="86">
        <f t="shared" si="2"/>
        <v>7</v>
      </c>
      <c r="M41" s="87">
        <f>$F$41</f>
        <v>0</v>
      </c>
      <c r="N41" s="49">
        <f t="shared" si="3"/>
        <v>0</v>
      </c>
      <c r="O41" s="49">
        <f t="shared" si="12"/>
        <v>0</v>
      </c>
      <c r="P41" s="49">
        <f>$H$41</f>
        <v>0</v>
      </c>
      <c r="Q41" s="49">
        <f>$I$41</f>
        <v>0</v>
      </c>
      <c r="R41" s="49">
        <f t="shared" si="7"/>
        <v>0</v>
      </c>
      <c r="S41" s="24"/>
      <c r="T41" s="24"/>
      <c r="U41" s="24"/>
      <c r="V41" s="70">
        <f t="shared" si="4"/>
        <v>7</v>
      </c>
      <c r="W41" s="70">
        <f t="shared" si="8"/>
        <v>0</v>
      </c>
      <c r="X41" s="70">
        <f t="shared" si="10"/>
        <v>0</v>
      </c>
      <c r="Y41" s="70">
        <f t="shared" si="10"/>
        <v>0</v>
      </c>
      <c r="Z41" s="70">
        <f t="shared" si="11"/>
        <v>0</v>
      </c>
      <c r="AA41" s="70">
        <f t="shared" si="11"/>
        <v>0</v>
      </c>
      <c r="AB41" s="70">
        <f t="shared" si="11"/>
        <v>0</v>
      </c>
      <c r="AC41" s="70">
        <f t="shared" si="11"/>
        <v>0</v>
      </c>
      <c r="AD41" s="70">
        <f t="shared" si="11"/>
        <v>0</v>
      </c>
      <c r="AE41" s="70">
        <f t="shared" si="11"/>
        <v>0</v>
      </c>
      <c r="AF41" s="70">
        <f t="shared" si="11"/>
        <v>0</v>
      </c>
      <c r="AG41" s="24"/>
      <c r="AH41" s="24"/>
      <c r="AI41" s="24"/>
      <c r="AJ41" s="24"/>
      <c r="AK41" s="24"/>
      <c r="AL41" s="24"/>
      <c r="AM41" s="24"/>
      <c r="AN41" s="24"/>
    </row>
    <row r="42" spans="1:40" ht="13.5" thickTop="1" thickBot="1" x14ac:dyDescent="0.25">
      <c r="A42" s="24"/>
      <c r="B42" s="24"/>
      <c r="C42" s="24"/>
      <c r="D42" s="301">
        <v>8</v>
      </c>
      <c r="E42" s="301"/>
      <c r="F42" s="12"/>
      <c r="G42" s="12"/>
      <c r="H42" s="12"/>
      <c r="I42" s="12"/>
      <c r="J42" s="24"/>
      <c r="K42" s="41"/>
      <c r="L42" s="86">
        <f t="shared" si="2"/>
        <v>8</v>
      </c>
      <c r="M42" s="87">
        <f>$F$42</f>
        <v>0</v>
      </c>
      <c r="N42" s="49">
        <f t="shared" si="3"/>
        <v>0</v>
      </c>
      <c r="O42" s="49">
        <f t="shared" si="12"/>
        <v>0</v>
      </c>
      <c r="P42" s="49">
        <f>$H$42</f>
        <v>0</v>
      </c>
      <c r="Q42" s="49">
        <f>$I$42</f>
        <v>0</v>
      </c>
      <c r="R42" s="49">
        <f t="shared" si="7"/>
        <v>0</v>
      </c>
      <c r="S42" s="24"/>
      <c r="T42" s="24"/>
      <c r="U42" s="24"/>
      <c r="V42" s="71">
        <f t="shared" si="4"/>
        <v>8</v>
      </c>
      <c r="W42" s="68">
        <f t="shared" si="8"/>
        <v>0</v>
      </c>
      <c r="X42" s="70">
        <f t="shared" ref="X42:X81" si="13">W42</f>
        <v>0</v>
      </c>
      <c r="Y42" s="72">
        <f t="shared" ref="Y42:Y81" si="14">X42</f>
        <v>0</v>
      </c>
      <c r="Z42" s="72">
        <f t="shared" ref="Z42:Z81" si="15">Y42</f>
        <v>0</v>
      </c>
      <c r="AA42" s="72">
        <f t="shared" ref="AA42:AA81" si="16">Z42</f>
        <v>0</v>
      </c>
      <c r="AB42" s="72">
        <f t="shared" ref="AB42:AB81" si="17">AA42</f>
        <v>0</v>
      </c>
      <c r="AC42" s="72">
        <f t="shared" ref="AC42:AC81" si="18">AB42</f>
        <v>0</v>
      </c>
      <c r="AD42" s="72">
        <f t="shared" ref="AD42:AD81" si="19">AC42</f>
        <v>0</v>
      </c>
      <c r="AE42" s="72">
        <f t="shared" ref="AE42:AE81" si="20">AD42</f>
        <v>0</v>
      </c>
      <c r="AF42" s="72">
        <f t="shared" ref="AF42:AF81" si="21">AE42</f>
        <v>0</v>
      </c>
      <c r="AG42" s="24"/>
      <c r="AH42" s="24"/>
      <c r="AI42" s="24"/>
      <c r="AJ42" s="24"/>
      <c r="AK42" s="24"/>
      <c r="AL42" s="24"/>
      <c r="AM42" s="24"/>
      <c r="AN42" s="24"/>
    </row>
    <row r="43" spans="1:40" ht="13.5" thickTop="1" thickBot="1" x14ac:dyDescent="0.25">
      <c r="A43" s="24"/>
      <c r="B43" s="24"/>
      <c r="C43" s="24"/>
      <c r="D43" s="301">
        <v>9</v>
      </c>
      <c r="E43" s="301"/>
      <c r="F43" s="12"/>
      <c r="G43" s="12"/>
      <c r="H43" s="12"/>
      <c r="I43" s="12"/>
      <c r="J43" s="24"/>
      <c r="K43" s="41"/>
      <c r="L43" s="86">
        <f t="shared" si="2"/>
        <v>9</v>
      </c>
      <c r="M43" s="87">
        <f>$F$43</f>
        <v>0</v>
      </c>
      <c r="N43" s="49">
        <f t="shared" si="3"/>
        <v>0</v>
      </c>
      <c r="O43" s="49">
        <f t="shared" si="12"/>
        <v>0</v>
      </c>
      <c r="P43" s="49">
        <f>$H$43</f>
        <v>0</v>
      </c>
      <c r="Q43" s="49">
        <f>$I$43</f>
        <v>0</v>
      </c>
      <c r="R43" s="49">
        <f t="shared" si="7"/>
        <v>0</v>
      </c>
      <c r="S43" s="24"/>
      <c r="T43" s="24"/>
      <c r="U43" s="24"/>
      <c r="V43" s="70">
        <f t="shared" si="4"/>
        <v>9</v>
      </c>
      <c r="W43" s="70">
        <f t="shared" si="8"/>
        <v>0</v>
      </c>
      <c r="X43" s="70">
        <f t="shared" si="13"/>
        <v>0</v>
      </c>
      <c r="Y43" s="70">
        <f t="shared" si="14"/>
        <v>0</v>
      </c>
      <c r="Z43" s="70">
        <f t="shared" si="15"/>
        <v>0</v>
      </c>
      <c r="AA43" s="70">
        <f t="shared" si="16"/>
        <v>0</v>
      </c>
      <c r="AB43" s="70">
        <f t="shared" si="17"/>
        <v>0</v>
      </c>
      <c r="AC43" s="70">
        <f t="shared" si="18"/>
        <v>0</v>
      </c>
      <c r="AD43" s="70">
        <f t="shared" si="19"/>
        <v>0</v>
      </c>
      <c r="AE43" s="70">
        <f t="shared" si="20"/>
        <v>0</v>
      </c>
      <c r="AF43" s="70">
        <f t="shared" si="21"/>
        <v>0</v>
      </c>
      <c r="AG43" s="24"/>
      <c r="AH43" s="24"/>
      <c r="AI43" s="24"/>
      <c r="AJ43" s="24"/>
      <c r="AK43" s="24"/>
      <c r="AL43" s="24"/>
      <c r="AM43" s="24"/>
      <c r="AN43" s="24"/>
    </row>
    <row r="44" spans="1:40" ht="13.5" thickTop="1" thickBot="1" x14ac:dyDescent="0.25">
      <c r="A44" s="24"/>
      <c r="B44" s="24"/>
      <c r="C44" s="24"/>
      <c r="D44" s="301">
        <v>10</v>
      </c>
      <c r="E44" s="301"/>
      <c r="F44" s="12"/>
      <c r="G44" s="12"/>
      <c r="H44" s="12"/>
      <c r="I44" s="12"/>
      <c r="J44" s="24"/>
      <c r="K44" s="41"/>
      <c r="L44" s="86">
        <f t="shared" si="2"/>
        <v>10</v>
      </c>
      <c r="M44" s="87">
        <f>$F$44</f>
        <v>0</v>
      </c>
      <c r="N44" s="49">
        <f t="shared" si="3"/>
        <v>0</v>
      </c>
      <c r="O44" s="49">
        <f t="shared" si="12"/>
        <v>0</v>
      </c>
      <c r="P44" s="49">
        <f>$H$44</f>
        <v>0</v>
      </c>
      <c r="Q44" s="49">
        <f>$I$44</f>
        <v>0</v>
      </c>
      <c r="R44" s="49">
        <f t="shared" si="7"/>
        <v>0</v>
      </c>
      <c r="S44" s="24"/>
      <c r="T44" s="24"/>
      <c r="U44" s="24"/>
      <c r="V44" s="71">
        <f t="shared" si="4"/>
        <v>10</v>
      </c>
      <c r="W44" s="68">
        <f t="shared" si="8"/>
        <v>0</v>
      </c>
      <c r="X44" s="72">
        <f t="shared" si="13"/>
        <v>0</v>
      </c>
      <c r="Y44" s="72">
        <f t="shared" si="14"/>
        <v>0</v>
      </c>
      <c r="Z44" s="72">
        <f t="shared" si="15"/>
        <v>0</v>
      </c>
      <c r="AA44" s="72">
        <f t="shared" si="16"/>
        <v>0</v>
      </c>
      <c r="AB44" s="72">
        <f t="shared" si="17"/>
        <v>0</v>
      </c>
      <c r="AC44" s="72">
        <f t="shared" si="18"/>
        <v>0</v>
      </c>
      <c r="AD44" s="72">
        <f t="shared" si="19"/>
        <v>0</v>
      </c>
      <c r="AE44" s="72">
        <f t="shared" si="20"/>
        <v>0</v>
      </c>
      <c r="AF44" s="72">
        <f t="shared" si="21"/>
        <v>0</v>
      </c>
      <c r="AG44" s="24"/>
      <c r="AH44" s="24"/>
      <c r="AI44" s="24"/>
      <c r="AJ44" s="24"/>
      <c r="AK44" s="24"/>
      <c r="AL44" s="24"/>
      <c r="AM44" s="24"/>
      <c r="AN44" s="24"/>
    </row>
    <row r="45" spans="1:40" ht="13.5" thickTop="1" thickBot="1" x14ac:dyDescent="0.25">
      <c r="A45" s="24"/>
      <c r="B45" s="24"/>
      <c r="C45" s="24"/>
      <c r="D45" s="301">
        <v>11</v>
      </c>
      <c r="E45" s="301"/>
      <c r="F45" s="12"/>
      <c r="G45" s="12"/>
      <c r="H45" s="12"/>
      <c r="I45" s="12"/>
      <c r="J45" s="24"/>
      <c r="K45" s="41"/>
      <c r="L45" s="86">
        <f t="shared" si="2"/>
        <v>11</v>
      </c>
      <c r="M45" s="87">
        <f>$F$45</f>
        <v>0</v>
      </c>
      <c r="N45" s="49">
        <f t="shared" si="3"/>
        <v>0</v>
      </c>
      <c r="O45" s="49">
        <f t="shared" si="12"/>
        <v>0</v>
      </c>
      <c r="P45" s="49">
        <f>$H$45</f>
        <v>0</v>
      </c>
      <c r="Q45" s="49">
        <f>$I$45</f>
        <v>0</v>
      </c>
      <c r="R45" s="49">
        <f t="shared" si="7"/>
        <v>0</v>
      </c>
      <c r="S45" s="24"/>
      <c r="T45" s="24"/>
      <c r="U45" s="24"/>
      <c r="V45" s="70">
        <f t="shared" si="4"/>
        <v>11</v>
      </c>
      <c r="W45" s="70">
        <f t="shared" si="8"/>
        <v>0</v>
      </c>
      <c r="X45" s="70">
        <f t="shared" si="13"/>
        <v>0</v>
      </c>
      <c r="Y45" s="70">
        <f t="shared" si="14"/>
        <v>0</v>
      </c>
      <c r="Z45" s="70">
        <f t="shared" si="15"/>
        <v>0</v>
      </c>
      <c r="AA45" s="70">
        <f t="shared" si="16"/>
        <v>0</v>
      </c>
      <c r="AB45" s="70">
        <f t="shared" si="17"/>
        <v>0</v>
      </c>
      <c r="AC45" s="70">
        <f t="shared" si="18"/>
        <v>0</v>
      </c>
      <c r="AD45" s="70">
        <f t="shared" si="19"/>
        <v>0</v>
      </c>
      <c r="AE45" s="70">
        <f t="shared" si="20"/>
        <v>0</v>
      </c>
      <c r="AF45" s="70">
        <f t="shared" si="21"/>
        <v>0</v>
      </c>
      <c r="AG45" s="24"/>
      <c r="AH45" s="24"/>
      <c r="AI45" s="24"/>
      <c r="AJ45" s="24"/>
      <c r="AK45" s="24"/>
      <c r="AL45" s="24"/>
      <c r="AM45" s="24"/>
      <c r="AN45" s="24"/>
    </row>
    <row r="46" spans="1:40" ht="13.5" thickTop="1" thickBot="1" x14ac:dyDescent="0.25">
      <c r="A46" s="24"/>
      <c r="B46" s="24"/>
      <c r="C46" s="24"/>
      <c r="D46" s="301">
        <v>12</v>
      </c>
      <c r="E46" s="301"/>
      <c r="F46" s="12"/>
      <c r="G46" s="12"/>
      <c r="H46" s="12"/>
      <c r="I46" s="12"/>
      <c r="J46" s="24"/>
      <c r="K46" s="41"/>
      <c r="L46" s="86">
        <f t="shared" si="2"/>
        <v>12</v>
      </c>
      <c r="M46" s="87">
        <f>$F$46</f>
        <v>0</v>
      </c>
      <c r="N46" s="49">
        <f t="shared" si="3"/>
        <v>0</v>
      </c>
      <c r="O46" s="49">
        <f t="shared" si="12"/>
        <v>0</v>
      </c>
      <c r="P46" s="49">
        <f>$H$46</f>
        <v>0</v>
      </c>
      <c r="Q46" s="49">
        <f>$I$46</f>
        <v>0</v>
      </c>
      <c r="R46" s="49">
        <f t="shared" si="7"/>
        <v>0</v>
      </c>
      <c r="S46" s="24"/>
      <c r="T46" s="24"/>
      <c r="U46" s="24"/>
      <c r="V46" s="71">
        <f t="shared" si="4"/>
        <v>12</v>
      </c>
      <c r="W46" s="68">
        <f t="shared" si="8"/>
        <v>0</v>
      </c>
      <c r="X46" s="70">
        <f t="shared" si="13"/>
        <v>0</v>
      </c>
      <c r="Y46" s="72">
        <f t="shared" si="14"/>
        <v>0</v>
      </c>
      <c r="Z46" s="72">
        <f t="shared" si="15"/>
        <v>0</v>
      </c>
      <c r="AA46" s="72">
        <f t="shared" si="16"/>
        <v>0</v>
      </c>
      <c r="AB46" s="72">
        <f t="shared" si="17"/>
        <v>0</v>
      </c>
      <c r="AC46" s="72">
        <f t="shared" si="18"/>
        <v>0</v>
      </c>
      <c r="AD46" s="72">
        <f t="shared" si="19"/>
        <v>0</v>
      </c>
      <c r="AE46" s="72">
        <f t="shared" si="20"/>
        <v>0</v>
      </c>
      <c r="AF46" s="72">
        <f t="shared" si="21"/>
        <v>0</v>
      </c>
      <c r="AG46" s="24"/>
      <c r="AH46" s="24"/>
      <c r="AI46" s="24"/>
      <c r="AJ46" s="24"/>
      <c r="AK46" s="24"/>
      <c r="AL46" s="24"/>
      <c r="AM46" s="24"/>
      <c r="AN46" s="24"/>
    </row>
    <row r="47" spans="1:40" ht="13.5" thickTop="1" thickBot="1" x14ac:dyDescent="0.25">
      <c r="A47" s="24"/>
      <c r="B47" s="24"/>
      <c r="C47" s="24"/>
      <c r="D47" s="301">
        <v>13</v>
      </c>
      <c r="E47" s="301"/>
      <c r="F47" s="12"/>
      <c r="G47" s="12"/>
      <c r="H47" s="12"/>
      <c r="I47" s="12"/>
      <c r="J47" s="24"/>
      <c r="K47" s="41"/>
      <c r="L47" s="86">
        <f t="shared" si="2"/>
        <v>13</v>
      </c>
      <c r="M47" s="87">
        <f>$F$47</f>
        <v>0</v>
      </c>
      <c r="N47" s="49">
        <f t="shared" si="3"/>
        <v>0</v>
      </c>
      <c r="O47" s="49">
        <f t="shared" si="12"/>
        <v>0</v>
      </c>
      <c r="P47" s="49">
        <f>$H$47</f>
        <v>0</v>
      </c>
      <c r="Q47" s="49">
        <f>$I$47</f>
        <v>0</v>
      </c>
      <c r="R47" s="49">
        <f t="shared" si="7"/>
        <v>0</v>
      </c>
      <c r="S47" s="24"/>
      <c r="T47" s="24"/>
      <c r="U47" s="24"/>
      <c r="V47" s="70">
        <f t="shared" si="4"/>
        <v>13</v>
      </c>
      <c r="W47" s="70">
        <f t="shared" si="8"/>
        <v>0</v>
      </c>
      <c r="X47" s="70">
        <f t="shared" si="13"/>
        <v>0</v>
      </c>
      <c r="Y47" s="70">
        <f t="shared" si="14"/>
        <v>0</v>
      </c>
      <c r="Z47" s="70">
        <f t="shared" si="15"/>
        <v>0</v>
      </c>
      <c r="AA47" s="70">
        <f t="shared" si="16"/>
        <v>0</v>
      </c>
      <c r="AB47" s="70">
        <f t="shared" si="17"/>
        <v>0</v>
      </c>
      <c r="AC47" s="70">
        <f t="shared" si="18"/>
        <v>0</v>
      </c>
      <c r="AD47" s="70">
        <f t="shared" si="19"/>
        <v>0</v>
      </c>
      <c r="AE47" s="70">
        <f t="shared" si="20"/>
        <v>0</v>
      </c>
      <c r="AF47" s="70">
        <f t="shared" si="21"/>
        <v>0</v>
      </c>
      <c r="AG47" s="24"/>
      <c r="AH47" s="24"/>
      <c r="AI47" s="24"/>
      <c r="AJ47" s="24"/>
      <c r="AK47" s="24"/>
      <c r="AL47" s="24"/>
      <c r="AM47" s="24"/>
      <c r="AN47" s="24"/>
    </row>
    <row r="48" spans="1:40" ht="13.5" thickTop="1" thickBot="1" x14ac:dyDescent="0.25">
      <c r="A48" s="24"/>
      <c r="B48" s="24"/>
      <c r="C48" s="24"/>
      <c r="D48" s="301">
        <v>14</v>
      </c>
      <c r="E48" s="301"/>
      <c r="F48" s="12"/>
      <c r="G48" s="12"/>
      <c r="H48" s="12"/>
      <c r="I48" s="12"/>
      <c r="J48" s="24"/>
      <c r="K48" s="41"/>
      <c r="L48" s="86">
        <f t="shared" si="2"/>
        <v>14</v>
      </c>
      <c r="M48" s="87">
        <f>$F$48</f>
        <v>0</v>
      </c>
      <c r="N48" s="49">
        <f t="shared" si="3"/>
        <v>0</v>
      </c>
      <c r="O48" s="49">
        <f t="shared" si="12"/>
        <v>0</v>
      </c>
      <c r="P48" s="49">
        <f>$H$48</f>
        <v>0</v>
      </c>
      <c r="Q48" s="49">
        <f>$I$48</f>
        <v>0</v>
      </c>
      <c r="R48" s="49">
        <f t="shared" si="7"/>
        <v>0</v>
      </c>
      <c r="S48" s="24"/>
      <c r="T48" s="24"/>
      <c r="U48" s="24"/>
      <c r="V48" s="71">
        <f t="shared" si="4"/>
        <v>14</v>
      </c>
      <c r="W48" s="68">
        <f t="shared" si="8"/>
        <v>0</v>
      </c>
      <c r="X48" s="72">
        <f t="shared" si="13"/>
        <v>0</v>
      </c>
      <c r="Y48" s="72">
        <f t="shared" si="14"/>
        <v>0</v>
      </c>
      <c r="Z48" s="72">
        <f t="shared" si="15"/>
        <v>0</v>
      </c>
      <c r="AA48" s="72">
        <f t="shared" si="16"/>
        <v>0</v>
      </c>
      <c r="AB48" s="72">
        <f t="shared" si="17"/>
        <v>0</v>
      </c>
      <c r="AC48" s="72">
        <f t="shared" si="18"/>
        <v>0</v>
      </c>
      <c r="AD48" s="72">
        <f t="shared" si="19"/>
        <v>0</v>
      </c>
      <c r="AE48" s="72">
        <f t="shared" si="20"/>
        <v>0</v>
      </c>
      <c r="AF48" s="72">
        <f t="shared" si="21"/>
        <v>0</v>
      </c>
      <c r="AG48" s="24"/>
      <c r="AH48" s="24"/>
      <c r="AI48" s="24"/>
      <c r="AJ48" s="24"/>
      <c r="AK48" s="24"/>
      <c r="AL48" s="24"/>
      <c r="AM48" s="24"/>
      <c r="AN48" s="24"/>
    </row>
    <row r="49" spans="1:40" ht="13.5" thickTop="1" thickBot="1" x14ac:dyDescent="0.25">
      <c r="A49" s="24"/>
      <c r="B49" s="24"/>
      <c r="C49" s="24"/>
      <c r="D49" s="301">
        <v>15</v>
      </c>
      <c r="E49" s="301"/>
      <c r="F49" s="12"/>
      <c r="G49" s="12"/>
      <c r="H49" s="12"/>
      <c r="I49" s="12"/>
      <c r="J49" s="24"/>
      <c r="K49" s="41"/>
      <c r="L49" s="86">
        <f t="shared" si="2"/>
        <v>15</v>
      </c>
      <c r="M49" s="87">
        <f>$F$49</f>
        <v>0</v>
      </c>
      <c r="N49" s="49">
        <f t="shared" si="3"/>
        <v>0</v>
      </c>
      <c r="O49" s="49">
        <f t="shared" si="12"/>
        <v>0</v>
      </c>
      <c r="P49" s="49">
        <f>$H$49</f>
        <v>0</v>
      </c>
      <c r="Q49" s="49">
        <f>$I$49</f>
        <v>0</v>
      </c>
      <c r="R49" s="49">
        <f t="shared" si="7"/>
        <v>0</v>
      </c>
      <c r="S49" s="24"/>
      <c r="T49" s="24"/>
      <c r="U49" s="24"/>
      <c r="V49" s="70">
        <f t="shared" si="4"/>
        <v>15</v>
      </c>
      <c r="W49" s="70">
        <f t="shared" si="8"/>
        <v>0</v>
      </c>
      <c r="X49" s="70">
        <f t="shared" si="13"/>
        <v>0</v>
      </c>
      <c r="Y49" s="70">
        <f t="shared" si="14"/>
        <v>0</v>
      </c>
      <c r="Z49" s="70">
        <f t="shared" si="15"/>
        <v>0</v>
      </c>
      <c r="AA49" s="70">
        <f t="shared" si="16"/>
        <v>0</v>
      </c>
      <c r="AB49" s="70">
        <f t="shared" si="17"/>
        <v>0</v>
      </c>
      <c r="AC49" s="70">
        <f t="shared" si="18"/>
        <v>0</v>
      </c>
      <c r="AD49" s="70">
        <f t="shared" si="19"/>
        <v>0</v>
      </c>
      <c r="AE49" s="70">
        <f t="shared" si="20"/>
        <v>0</v>
      </c>
      <c r="AF49" s="70">
        <f t="shared" si="21"/>
        <v>0</v>
      </c>
      <c r="AG49" s="24"/>
      <c r="AH49" s="24"/>
      <c r="AI49" s="24"/>
      <c r="AJ49" s="24"/>
      <c r="AK49" s="24"/>
      <c r="AL49" s="24"/>
      <c r="AM49" s="24"/>
      <c r="AN49" s="24"/>
    </row>
    <row r="50" spans="1:40" ht="13.5" hidden="1" thickTop="1" thickBot="1" x14ac:dyDescent="0.25">
      <c r="A50" s="24"/>
      <c r="B50" s="24"/>
      <c r="C50" s="24"/>
      <c r="D50" s="301">
        <v>16</v>
      </c>
      <c r="E50" s="301"/>
      <c r="F50" s="12"/>
      <c r="G50" s="12"/>
      <c r="H50" s="12"/>
      <c r="I50" s="12"/>
      <c r="J50" s="24"/>
      <c r="K50" s="41"/>
      <c r="L50" s="86">
        <f t="shared" ref="L50:L63" si="22">D50</f>
        <v>16</v>
      </c>
      <c r="M50" s="87">
        <f t="shared" ref="M50:M63" si="23">F50</f>
        <v>0</v>
      </c>
      <c r="N50" s="49">
        <f t="shared" ref="N50:N63" si="24">G50</f>
        <v>0</v>
      </c>
      <c r="O50" s="49">
        <f t="shared" ref="O50:O63" si="25">M50*N50</f>
        <v>0</v>
      </c>
      <c r="P50" s="49">
        <f t="shared" ref="P50:P63" si="26">H50</f>
        <v>0</v>
      </c>
      <c r="Q50" s="49">
        <f t="shared" ref="Q50:Q63" si="27">I50</f>
        <v>0</v>
      </c>
      <c r="R50" s="49">
        <f t="shared" ref="R50:R63" si="28">P50*Q50</f>
        <v>0</v>
      </c>
      <c r="S50" s="24"/>
      <c r="T50" s="24"/>
      <c r="U50" s="24"/>
      <c r="V50" s="72">
        <f t="shared" ref="V50:V60" si="29">D50</f>
        <v>16</v>
      </c>
      <c r="W50" s="72">
        <f t="shared" ref="W50:W60" si="30">H50</f>
        <v>0</v>
      </c>
      <c r="X50" s="70">
        <f t="shared" si="13"/>
        <v>0</v>
      </c>
      <c r="Y50" s="72">
        <f t="shared" si="14"/>
        <v>0</v>
      </c>
      <c r="Z50" s="72">
        <f t="shared" si="15"/>
        <v>0</v>
      </c>
      <c r="AA50" s="72">
        <f t="shared" si="16"/>
        <v>0</v>
      </c>
      <c r="AB50" s="72">
        <f t="shared" si="17"/>
        <v>0</v>
      </c>
      <c r="AC50" s="72">
        <f t="shared" si="18"/>
        <v>0</v>
      </c>
      <c r="AD50" s="72">
        <f t="shared" si="19"/>
        <v>0</v>
      </c>
      <c r="AE50" s="72">
        <f t="shared" si="20"/>
        <v>0</v>
      </c>
      <c r="AF50" s="72">
        <f t="shared" si="21"/>
        <v>0</v>
      </c>
      <c r="AG50" s="24"/>
      <c r="AH50" s="24"/>
      <c r="AI50" s="24"/>
      <c r="AJ50" s="24"/>
      <c r="AK50" s="24"/>
      <c r="AL50" s="24"/>
      <c r="AM50" s="24"/>
      <c r="AN50" s="24"/>
    </row>
    <row r="51" spans="1:40" ht="13.5" hidden="1" thickTop="1" thickBot="1" x14ac:dyDescent="0.25">
      <c r="A51" s="24"/>
      <c r="B51" s="24"/>
      <c r="C51" s="24"/>
      <c r="D51" s="301">
        <v>17</v>
      </c>
      <c r="E51" s="301"/>
      <c r="F51" s="12"/>
      <c r="G51" s="12"/>
      <c r="H51" s="12"/>
      <c r="I51" s="12"/>
      <c r="J51" s="24"/>
      <c r="K51" s="41"/>
      <c r="L51" s="86">
        <f t="shared" si="22"/>
        <v>17</v>
      </c>
      <c r="M51" s="87">
        <f t="shared" si="23"/>
        <v>0</v>
      </c>
      <c r="N51" s="49">
        <f t="shared" si="24"/>
        <v>0</v>
      </c>
      <c r="O51" s="49">
        <f t="shared" si="25"/>
        <v>0</v>
      </c>
      <c r="P51" s="49">
        <f t="shared" si="26"/>
        <v>0</v>
      </c>
      <c r="Q51" s="49">
        <f t="shared" si="27"/>
        <v>0</v>
      </c>
      <c r="R51" s="49">
        <f t="shared" si="28"/>
        <v>0</v>
      </c>
      <c r="S51" s="24"/>
      <c r="T51" s="24"/>
      <c r="U51" s="24"/>
      <c r="V51" s="70">
        <f t="shared" si="29"/>
        <v>17</v>
      </c>
      <c r="W51" s="70">
        <f t="shared" si="30"/>
        <v>0</v>
      </c>
      <c r="X51" s="70">
        <f t="shared" si="13"/>
        <v>0</v>
      </c>
      <c r="Y51" s="70">
        <f t="shared" si="14"/>
        <v>0</v>
      </c>
      <c r="Z51" s="70">
        <f t="shared" si="15"/>
        <v>0</v>
      </c>
      <c r="AA51" s="70">
        <f t="shared" si="16"/>
        <v>0</v>
      </c>
      <c r="AB51" s="70">
        <f t="shared" si="17"/>
        <v>0</v>
      </c>
      <c r="AC51" s="70">
        <f t="shared" si="18"/>
        <v>0</v>
      </c>
      <c r="AD51" s="70">
        <f t="shared" si="19"/>
        <v>0</v>
      </c>
      <c r="AE51" s="70">
        <f t="shared" si="20"/>
        <v>0</v>
      </c>
      <c r="AF51" s="70">
        <f t="shared" si="21"/>
        <v>0</v>
      </c>
      <c r="AG51" s="24"/>
      <c r="AH51" s="24"/>
      <c r="AI51" s="24"/>
      <c r="AJ51" s="24"/>
      <c r="AK51" s="24"/>
      <c r="AL51" s="24"/>
      <c r="AM51" s="24"/>
      <c r="AN51" s="24"/>
    </row>
    <row r="52" spans="1:40" ht="13.5" hidden="1" thickTop="1" thickBot="1" x14ac:dyDescent="0.25">
      <c r="A52" s="24"/>
      <c r="B52" s="24"/>
      <c r="C52" s="24"/>
      <c r="D52" s="301">
        <v>18</v>
      </c>
      <c r="E52" s="301"/>
      <c r="F52" s="12"/>
      <c r="G52" s="12"/>
      <c r="H52" s="12"/>
      <c r="I52" s="12"/>
      <c r="J52" s="24"/>
      <c r="K52" s="41"/>
      <c r="L52" s="86">
        <f t="shared" si="22"/>
        <v>18</v>
      </c>
      <c r="M52" s="87">
        <f t="shared" si="23"/>
        <v>0</v>
      </c>
      <c r="N52" s="49">
        <f t="shared" si="24"/>
        <v>0</v>
      </c>
      <c r="O52" s="49">
        <f t="shared" si="25"/>
        <v>0</v>
      </c>
      <c r="P52" s="49">
        <f t="shared" si="26"/>
        <v>0</v>
      </c>
      <c r="Q52" s="49">
        <f t="shared" si="27"/>
        <v>0</v>
      </c>
      <c r="R52" s="49">
        <f t="shared" si="28"/>
        <v>0</v>
      </c>
      <c r="S52" s="24"/>
      <c r="T52" s="24"/>
      <c r="U52" s="24"/>
      <c r="V52" s="72">
        <f t="shared" si="29"/>
        <v>18</v>
      </c>
      <c r="W52" s="72">
        <f t="shared" si="30"/>
        <v>0</v>
      </c>
      <c r="X52" s="72">
        <f t="shared" si="13"/>
        <v>0</v>
      </c>
      <c r="Y52" s="72">
        <f t="shared" si="14"/>
        <v>0</v>
      </c>
      <c r="Z52" s="72">
        <f t="shared" si="15"/>
        <v>0</v>
      </c>
      <c r="AA52" s="72">
        <f t="shared" si="16"/>
        <v>0</v>
      </c>
      <c r="AB52" s="72">
        <f t="shared" si="17"/>
        <v>0</v>
      </c>
      <c r="AC52" s="72">
        <f t="shared" si="18"/>
        <v>0</v>
      </c>
      <c r="AD52" s="72">
        <f t="shared" si="19"/>
        <v>0</v>
      </c>
      <c r="AE52" s="72">
        <f t="shared" si="20"/>
        <v>0</v>
      </c>
      <c r="AF52" s="72">
        <f t="shared" si="21"/>
        <v>0</v>
      </c>
      <c r="AG52" s="24"/>
      <c r="AH52" s="24"/>
      <c r="AI52" s="24"/>
      <c r="AJ52" s="24"/>
      <c r="AK52" s="24"/>
      <c r="AL52" s="24"/>
      <c r="AM52" s="24"/>
      <c r="AN52" s="24"/>
    </row>
    <row r="53" spans="1:40" ht="13.5" hidden="1" thickTop="1" thickBot="1" x14ac:dyDescent="0.25">
      <c r="A53" s="24"/>
      <c r="B53" s="24"/>
      <c r="C53" s="24"/>
      <c r="D53" s="301">
        <v>19</v>
      </c>
      <c r="E53" s="301"/>
      <c r="F53" s="12"/>
      <c r="G53" s="12"/>
      <c r="H53" s="12"/>
      <c r="I53" s="12"/>
      <c r="J53" s="24"/>
      <c r="K53" s="41"/>
      <c r="L53" s="86">
        <f t="shared" si="22"/>
        <v>19</v>
      </c>
      <c r="M53" s="87">
        <f t="shared" si="23"/>
        <v>0</v>
      </c>
      <c r="N53" s="49">
        <f t="shared" si="24"/>
        <v>0</v>
      </c>
      <c r="O53" s="49">
        <f t="shared" si="25"/>
        <v>0</v>
      </c>
      <c r="P53" s="49">
        <f t="shared" si="26"/>
        <v>0</v>
      </c>
      <c r="Q53" s="49">
        <f t="shared" si="27"/>
        <v>0</v>
      </c>
      <c r="R53" s="49">
        <f t="shared" si="28"/>
        <v>0</v>
      </c>
      <c r="S53" s="24"/>
      <c r="T53" s="24"/>
      <c r="U53" s="24"/>
      <c r="V53" s="70">
        <f t="shared" si="29"/>
        <v>19</v>
      </c>
      <c r="W53" s="70">
        <f t="shared" si="30"/>
        <v>0</v>
      </c>
      <c r="X53" s="70">
        <f t="shared" si="13"/>
        <v>0</v>
      </c>
      <c r="Y53" s="70">
        <f t="shared" si="14"/>
        <v>0</v>
      </c>
      <c r="Z53" s="70">
        <f t="shared" si="15"/>
        <v>0</v>
      </c>
      <c r="AA53" s="70">
        <f t="shared" si="16"/>
        <v>0</v>
      </c>
      <c r="AB53" s="70">
        <f t="shared" si="17"/>
        <v>0</v>
      </c>
      <c r="AC53" s="70">
        <f t="shared" si="18"/>
        <v>0</v>
      </c>
      <c r="AD53" s="70">
        <f t="shared" si="19"/>
        <v>0</v>
      </c>
      <c r="AE53" s="70">
        <f t="shared" si="20"/>
        <v>0</v>
      </c>
      <c r="AF53" s="70">
        <f t="shared" si="21"/>
        <v>0</v>
      </c>
      <c r="AG53" s="24"/>
      <c r="AH53" s="24"/>
      <c r="AI53" s="24"/>
      <c r="AJ53" s="24"/>
      <c r="AK53" s="24"/>
      <c r="AL53" s="24"/>
      <c r="AM53" s="24"/>
      <c r="AN53" s="24"/>
    </row>
    <row r="54" spans="1:40" ht="13.5" hidden="1" thickTop="1" thickBot="1" x14ac:dyDescent="0.25">
      <c r="A54" s="24"/>
      <c r="B54" s="24"/>
      <c r="C54" s="24"/>
      <c r="D54" s="301">
        <v>20</v>
      </c>
      <c r="E54" s="301"/>
      <c r="F54" s="12"/>
      <c r="G54" s="12"/>
      <c r="H54" s="12"/>
      <c r="I54" s="12"/>
      <c r="J54" s="24"/>
      <c r="K54" s="41"/>
      <c r="L54" s="86">
        <f t="shared" si="22"/>
        <v>20</v>
      </c>
      <c r="M54" s="87">
        <f t="shared" si="23"/>
        <v>0</v>
      </c>
      <c r="N54" s="49">
        <f t="shared" si="24"/>
        <v>0</v>
      </c>
      <c r="O54" s="49">
        <f t="shared" si="25"/>
        <v>0</v>
      </c>
      <c r="P54" s="49">
        <f t="shared" si="26"/>
        <v>0</v>
      </c>
      <c r="Q54" s="49">
        <f t="shared" si="27"/>
        <v>0</v>
      </c>
      <c r="R54" s="49">
        <f t="shared" si="28"/>
        <v>0</v>
      </c>
      <c r="S54" s="24"/>
      <c r="T54" s="24"/>
      <c r="U54" s="24"/>
      <c r="V54" s="72">
        <f t="shared" si="29"/>
        <v>20</v>
      </c>
      <c r="W54" s="72">
        <f t="shared" si="30"/>
        <v>0</v>
      </c>
      <c r="X54" s="70">
        <f t="shared" si="13"/>
        <v>0</v>
      </c>
      <c r="Y54" s="72">
        <f t="shared" si="14"/>
        <v>0</v>
      </c>
      <c r="Z54" s="72">
        <f t="shared" si="15"/>
        <v>0</v>
      </c>
      <c r="AA54" s="72">
        <f t="shared" si="16"/>
        <v>0</v>
      </c>
      <c r="AB54" s="72">
        <f t="shared" si="17"/>
        <v>0</v>
      </c>
      <c r="AC54" s="72">
        <f t="shared" si="18"/>
        <v>0</v>
      </c>
      <c r="AD54" s="72">
        <f t="shared" si="19"/>
        <v>0</v>
      </c>
      <c r="AE54" s="72">
        <f t="shared" si="20"/>
        <v>0</v>
      </c>
      <c r="AF54" s="72">
        <f t="shared" si="21"/>
        <v>0</v>
      </c>
      <c r="AG54" s="24"/>
      <c r="AH54" s="24"/>
      <c r="AI54" s="24"/>
      <c r="AJ54" s="24"/>
      <c r="AK54" s="24"/>
      <c r="AL54" s="24"/>
      <c r="AM54" s="24"/>
      <c r="AN54" s="24"/>
    </row>
    <row r="55" spans="1:40" ht="13.5" hidden="1" thickTop="1" thickBot="1" x14ac:dyDescent="0.25">
      <c r="A55" s="24"/>
      <c r="B55" s="24"/>
      <c r="C55" s="24"/>
      <c r="D55" s="301">
        <v>21</v>
      </c>
      <c r="E55" s="301"/>
      <c r="F55" s="12"/>
      <c r="G55" s="12"/>
      <c r="H55" s="12"/>
      <c r="I55" s="12"/>
      <c r="J55" s="24"/>
      <c r="K55" s="41"/>
      <c r="L55" s="86">
        <f t="shared" si="22"/>
        <v>21</v>
      </c>
      <c r="M55" s="87">
        <f t="shared" si="23"/>
        <v>0</v>
      </c>
      <c r="N55" s="49">
        <f t="shared" si="24"/>
        <v>0</v>
      </c>
      <c r="O55" s="49">
        <f t="shared" si="25"/>
        <v>0</v>
      </c>
      <c r="P55" s="49">
        <f t="shared" si="26"/>
        <v>0</v>
      </c>
      <c r="Q55" s="49">
        <f t="shared" si="27"/>
        <v>0</v>
      </c>
      <c r="R55" s="49">
        <f t="shared" si="28"/>
        <v>0</v>
      </c>
      <c r="S55" s="24"/>
      <c r="T55" s="24"/>
      <c r="U55" s="24"/>
      <c r="V55" s="70">
        <f t="shared" si="29"/>
        <v>21</v>
      </c>
      <c r="W55" s="70">
        <f t="shared" si="30"/>
        <v>0</v>
      </c>
      <c r="X55" s="70">
        <f t="shared" si="13"/>
        <v>0</v>
      </c>
      <c r="Y55" s="70">
        <f t="shared" si="14"/>
        <v>0</v>
      </c>
      <c r="Z55" s="70">
        <f t="shared" si="15"/>
        <v>0</v>
      </c>
      <c r="AA55" s="70">
        <f t="shared" si="16"/>
        <v>0</v>
      </c>
      <c r="AB55" s="70">
        <f t="shared" si="17"/>
        <v>0</v>
      </c>
      <c r="AC55" s="70">
        <f t="shared" si="18"/>
        <v>0</v>
      </c>
      <c r="AD55" s="70">
        <f t="shared" si="19"/>
        <v>0</v>
      </c>
      <c r="AE55" s="70">
        <f t="shared" si="20"/>
        <v>0</v>
      </c>
      <c r="AF55" s="70">
        <f t="shared" si="21"/>
        <v>0</v>
      </c>
      <c r="AG55" s="24"/>
      <c r="AH55" s="24"/>
      <c r="AI55" s="24"/>
      <c r="AJ55" s="24"/>
      <c r="AK55" s="24"/>
      <c r="AL55" s="24"/>
      <c r="AM55" s="24"/>
      <c r="AN55" s="24"/>
    </row>
    <row r="56" spans="1:40" ht="13.5" hidden="1" thickTop="1" thickBot="1" x14ac:dyDescent="0.25">
      <c r="A56" s="24"/>
      <c r="B56" s="24"/>
      <c r="C56" s="24"/>
      <c r="D56" s="301">
        <v>22</v>
      </c>
      <c r="E56" s="301"/>
      <c r="F56" s="12"/>
      <c r="G56" s="12"/>
      <c r="H56" s="12"/>
      <c r="I56" s="12"/>
      <c r="J56" s="24"/>
      <c r="K56" s="41"/>
      <c r="L56" s="86">
        <f t="shared" si="22"/>
        <v>22</v>
      </c>
      <c r="M56" s="87">
        <f t="shared" si="23"/>
        <v>0</v>
      </c>
      <c r="N56" s="49">
        <f t="shared" si="24"/>
        <v>0</v>
      </c>
      <c r="O56" s="49">
        <f t="shared" si="25"/>
        <v>0</v>
      </c>
      <c r="P56" s="49">
        <f t="shared" si="26"/>
        <v>0</v>
      </c>
      <c r="Q56" s="49">
        <f t="shared" si="27"/>
        <v>0</v>
      </c>
      <c r="R56" s="49">
        <f t="shared" si="28"/>
        <v>0</v>
      </c>
      <c r="S56" s="24"/>
      <c r="T56" s="24"/>
      <c r="U56" s="24"/>
      <c r="V56" s="72">
        <f t="shared" si="29"/>
        <v>22</v>
      </c>
      <c r="W56" s="72">
        <f t="shared" si="30"/>
        <v>0</v>
      </c>
      <c r="X56" s="72">
        <f t="shared" si="13"/>
        <v>0</v>
      </c>
      <c r="Y56" s="72">
        <f t="shared" si="14"/>
        <v>0</v>
      </c>
      <c r="Z56" s="72">
        <f t="shared" si="15"/>
        <v>0</v>
      </c>
      <c r="AA56" s="72">
        <f t="shared" si="16"/>
        <v>0</v>
      </c>
      <c r="AB56" s="72">
        <f t="shared" si="17"/>
        <v>0</v>
      </c>
      <c r="AC56" s="72">
        <f t="shared" si="18"/>
        <v>0</v>
      </c>
      <c r="AD56" s="72">
        <f t="shared" si="19"/>
        <v>0</v>
      </c>
      <c r="AE56" s="72">
        <f t="shared" si="20"/>
        <v>0</v>
      </c>
      <c r="AF56" s="72">
        <f t="shared" si="21"/>
        <v>0</v>
      </c>
      <c r="AG56" s="24"/>
      <c r="AH56" s="24"/>
      <c r="AI56" s="24"/>
      <c r="AJ56" s="24"/>
      <c r="AK56" s="24"/>
      <c r="AL56" s="24"/>
      <c r="AM56" s="24"/>
      <c r="AN56" s="24"/>
    </row>
    <row r="57" spans="1:40" ht="13.5" hidden="1" thickTop="1" thickBot="1" x14ac:dyDescent="0.25">
      <c r="A57" s="24"/>
      <c r="B57" s="24"/>
      <c r="C57" s="24"/>
      <c r="D57" s="301">
        <v>23</v>
      </c>
      <c r="E57" s="301"/>
      <c r="F57" s="12"/>
      <c r="G57" s="12"/>
      <c r="H57" s="12"/>
      <c r="I57" s="12"/>
      <c r="J57" s="24"/>
      <c r="K57" s="41"/>
      <c r="L57" s="86">
        <f t="shared" si="22"/>
        <v>23</v>
      </c>
      <c r="M57" s="87">
        <f t="shared" si="23"/>
        <v>0</v>
      </c>
      <c r="N57" s="49">
        <f t="shared" si="24"/>
        <v>0</v>
      </c>
      <c r="O57" s="49">
        <f t="shared" si="25"/>
        <v>0</v>
      </c>
      <c r="P57" s="49">
        <f t="shared" si="26"/>
        <v>0</v>
      </c>
      <c r="Q57" s="49">
        <f t="shared" si="27"/>
        <v>0</v>
      </c>
      <c r="R57" s="49">
        <f t="shared" si="28"/>
        <v>0</v>
      </c>
      <c r="S57" s="24"/>
      <c r="T57" s="24"/>
      <c r="U57" s="24"/>
      <c r="V57" s="70">
        <f t="shared" si="29"/>
        <v>23</v>
      </c>
      <c r="W57" s="70">
        <f t="shared" si="30"/>
        <v>0</v>
      </c>
      <c r="X57" s="70">
        <f t="shared" si="13"/>
        <v>0</v>
      </c>
      <c r="Y57" s="70">
        <f t="shared" si="14"/>
        <v>0</v>
      </c>
      <c r="Z57" s="70">
        <f t="shared" si="15"/>
        <v>0</v>
      </c>
      <c r="AA57" s="70">
        <f t="shared" si="16"/>
        <v>0</v>
      </c>
      <c r="AB57" s="70">
        <f t="shared" si="17"/>
        <v>0</v>
      </c>
      <c r="AC57" s="70">
        <f t="shared" si="18"/>
        <v>0</v>
      </c>
      <c r="AD57" s="70">
        <f t="shared" si="19"/>
        <v>0</v>
      </c>
      <c r="AE57" s="70">
        <f t="shared" si="20"/>
        <v>0</v>
      </c>
      <c r="AF57" s="70">
        <f t="shared" si="21"/>
        <v>0</v>
      </c>
      <c r="AG57" s="24"/>
      <c r="AH57" s="24"/>
      <c r="AI57" s="24"/>
      <c r="AJ57" s="24"/>
      <c r="AK57" s="24"/>
      <c r="AL57" s="24"/>
      <c r="AM57" s="24"/>
      <c r="AN57" s="24"/>
    </row>
    <row r="58" spans="1:40" ht="13.5" hidden="1" thickTop="1" thickBot="1" x14ac:dyDescent="0.25">
      <c r="A58" s="24"/>
      <c r="B58" s="24"/>
      <c r="C58" s="24"/>
      <c r="D58" s="301">
        <v>24</v>
      </c>
      <c r="E58" s="301"/>
      <c r="F58" s="12"/>
      <c r="G58" s="12"/>
      <c r="H58" s="12"/>
      <c r="I58" s="12"/>
      <c r="J58" s="24"/>
      <c r="K58" s="41"/>
      <c r="L58" s="86">
        <f t="shared" si="22"/>
        <v>24</v>
      </c>
      <c r="M58" s="87">
        <f t="shared" si="23"/>
        <v>0</v>
      </c>
      <c r="N58" s="49">
        <f t="shared" si="24"/>
        <v>0</v>
      </c>
      <c r="O58" s="49">
        <f t="shared" si="25"/>
        <v>0</v>
      </c>
      <c r="P58" s="49">
        <f t="shared" si="26"/>
        <v>0</v>
      </c>
      <c r="Q58" s="49">
        <f t="shared" si="27"/>
        <v>0</v>
      </c>
      <c r="R58" s="49">
        <f t="shared" si="28"/>
        <v>0</v>
      </c>
      <c r="S58" s="24"/>
      <c r="T58" s="24"/>
      <c r="U58" s="24"/>
      <c r="V58" s="72">
        <f t="shared" si="29"/>
        <v>24</v>
      </c>
      <c r="W58" s="72">
        <f t="shared" si="30"/>
        <v>0</v>
      </c>
      <c r="X58" s="70">
        <f t="shared" si="13"/>
        <v>0</v>
      </c>
      <c r="Y58" s="72">
        <f t="shared" si="14"/>
        <v>0</v>
      </c>
      <c r="Z58" s="72">
        <f t="shared" si="15"/>
        <v>0</v>
      </c>
      <c r="AA58" s="72">
        <f t="shared" si="16"/>
        <v>0</v>
      </c>
      <c r="AB58" s="72">
        <f t="shared" si="17"/>
        <v>0</v>
      </c>
      <c r="AC58" s="72">
        <f t="shared" si="18"/>
        <v>0</v>
      </c>
      <c r="AD58" s="72">
        <f t="shared" si="19"/>
        <v>0</v>
      </c>
      <c r="AE58" s="72">
        <f t="shared" si="20"/>
        <v>0</v>
      </c>
      <c r="AF58" s="72">
        <f t="shared" si="21"/>
        <v>0</v>
      </c>
      <c r="AG58" s="24"/>
      <c r="AH58" s="24"/>
      <c r="AI58" s="24"/>
      <c r="AJ58" s="24"/>
      <c r="AK58" s="24"/>
      <c r="AL58" s="24"/>
      <c r="AM58" s="24"/>
      <c r="AN58" s="24"/>
    </row>
    <row r="59" spans="1:40" ht="13.5" hidden="1" thickTop="1" thickBot="1" x14ac:dyDescent="0.25">
      <c r="A59" s="24"/>
      <c r="B59" s="24"/>
      <c r="C59" s="24"/>
      <c r="D59" s="301">
        <v>25</v>
      </c>
      <c r="E59" s="301"/>
      <c r="F59" s="12"/>
      <c r="G59" s="12"/>
      <c r="H59" s="12"/>
      <c r="I59" s="12"/>
      <c r="J59" s="24"/>
      <c r="K59" s="41"/>
      <c r="L59" s="86">
        <f t="shared" si="22"/>
        <v>25</v>
      </c>
      <c r="M59" s="87">
        <f t="shared" si="23"/>
        <v>0</v>
      </c>
      <c r="N59" s="49">
        <f t="shared" si="24"/>
        <v>0</v>
      </c>
      <c r="O59" s="49">
        <f t="shared" si="25"/>
        <v>0</v>
      </c>
      <c r="P59" s="49">
        <f t="shared" si="26"/>
        <v>0</v>
      </c>
      <c r="Q59" s="49">
        <f t="shared" si="27"/>
        <v>0</v>
      </c>
      <c r="R59" s="49">
        <f t="shared" si="28"/>
        <v>0</v>
      </c>
      <c r="S59" s="24"/>
      <c r="T59" s="24"/>
      <c r="U59" s="24"/>
      <c r="V59" s="70">
        <f t="shared" si="29"/>
        <v>25</v>
      </c>
      <c r="W59" s="70">
        <f t="shared" si="30"/>
        <v>0</v>
      </c>
      <c r="X59" s="70">
        <f t="shared" si="13"/>
        <v>0</v>
      </c>
      <c r="Y59" s="70">
        <f t="shared" si="14"/>
        <v>0</v>
      </c>
      <c r="Z59" s="70">
        <f t="shared" si="15"/>
        <v>0</v>
      </c>
      <c r="AA59" s="70">
        <f t="shared" si="16"/>
        <v>0</v>
      </c>
      <c r="AB59" s="70">
        <f t="shared" si="17"/>
        <v>0</v>
      </c>
      <c r="AC59" s="70">
        <f t="shared" si="18"/>
        <v>0</v>
      </c>
      <c r="AD59" s="70">
        <f t="shared" si="19"/>
        <v>0</v>
      </c>
      <c r="AE59" s="70">
        <f t="shared" si="20"/>
        <v>0</v>
      </c>
      <c r="AF59" s="70">
        <f t="shared" si="21"/>
        <v>0</v>
      </c>
      <c r="AG59" s="24"/>
      <c r="AH59" s="24"/>
      <c r="AI59" s="24"/>
      <c r="AJ59" s="24"/>
      <c r="AK59" s="24"/>
      <c r="AL59" s="24"/>
      <c r="AM59" s="24"/>
      <c r="AN59" s="24"/>
    </row>
    <row r="60" spans="1:40" ht="13.5" hidden="1" thickTop="1" thickBot="1" x14ac:dyDescent="0.25">
      <c r="A60" s="24"/>
      <c r="B60" s="24"/>
      <c r="C60" s="24"/>
      <c r="D60" s="301">
        <v>26</v>
      </c>
      <c r="E60" s="301"/>
      <c r="F60" s="12"/>
      <c r="G60" s="12"/>
      <c r="H60" s="12"/>
      <c r="I60" s="12"/>
      <c r="J60" s="24"/>
      <c r="K60" s="41"/>
      <c r="L60" s="86">
        <f t="shared" si="22"/>
        <v>26</v>
      </c>
      <c r="M60" s="87">
        <f t="shared" si="23"/>
        <v>0</v>
      </c>
      <c r="N60" s="49">
        <f t="shared" si="24"/>
        <v>0</v>
      </c>
      <c r="O60" s="49">
        <f t="shared" si="25"/>
        <v>0</v>
      </c>
      <c r="P60" s="49">
        <f t="shared" si="26"/>
        <v>0</v>
      </c>
      <c r="Q60" s="49">
        <f t="shared" si="27"/>
        <v>0</v>
      </c>
      <c r="R60" s="49">
        <f t="shared" si="28"/>
        <v>0</v>
      </c>
      <c r="S60" s="24"/>
      <c r="T60" s="24"/>
      <c r="U60" s="24"/>
      <c r="V60" s="72">
        <f t="shared" si="29"/>
        <v>26</v>
      </c>
      <c r="W60" s="72">
        <f t="shared" si="30"/>
        <v>0</v>
      </c>
      <c r="X60" s="72">
        <f t="shared" si="13"/>
        <v>0</v>
      </c>
      <c r="Y60" s="72">
        <f t="shared" si="14"/>
        <v>0</v>
      </c>
      <c r="Z60" s="72">
        <f t="shared" si="15"/>
        <v>0</v>
      </c>
      <c r="AA60" s="72">
        <f t="shared" si="16"/>
        <v>0</v>
      </c>
      <c r="AB60" s="72">
        <f t="shared" si="17"/>
        <v>0</v>
      </c>
      <c r="AC60" s="72">
        <f t="shared" si="18"/>
        <v>0</v>
      </c>
      <c r="AD60" s="72">
        <f t="shared" si="19"/>
        <v>0</v>
      </c>
      <c r="AE60" s="72">
        <f t="shared" si="20"/>
        <v>0</v>
      </c>
      <c r="AF60" s="72">
        <f t="shared" si="21"/>
        <v>0</v>
      </c>
      <c r="AG60" s="24"/>
      <c r="AH60" s="24"/>
      <c r="AI60" s="24"/>
      <c r="AJ60" s="24"/>
      <c r="AK60" s="24"/>
      <c r="AL60" s="24"/>
      <c r="AM60" s="24"/>
      <c r="AN60" s="24"/>
    </row>
    <row r="61" spans="1:40" ht="13.5" hidden="1" thickTop="1" thickBot="1" x14ac:dyDescent="0.25">
      <c r="A61" s="24"/>
      <c r="B61" s="24"/>
      <c r="C61" s="24"/>
      <c r="D61" s="301">
        <v>27</v>
      </c>
      <c r="E61" s="301"/>
      <c r="F61" s="12"/>
      <c r="G61" s="12"/>
      <c r="H61" s="12"/>
      <c r="I61" s="12"/>
      <c r="J61" s="62"/>
      <c r="K61" s="88"/>
      <c r="L61" s="86">
        <f t="shared" si="22"/>
        <v>27</v>
      </c>
      <c r="M61" s="87">
        <f t="shared" si="23"/>
        <v>0</v>
      </c>
      <c r="N61" s="49">
        <f t="shared" si="24"/>
        <v>0</v>
      </c>
      <c r="O61" s="49">
        <f t="shared" si="25"/>
        <v>0</v>
      </c>
      <c r="P61" s="49">
        <f t="shared" si="26"/>
        <v>0</v>
      </c>
      <c r="Q61" s="49">
        <f t="shared" si="27"/>
        <v>0</v>
      </c>
      <c r="R61" s="49">
        <f t="shared" si="28"/>
        <v>0</v>
      </c>
      <c r="S61" s="24"/>
      <c r="T61" s="24"/>
      <c r="U61" s="24"/>
      <c r="V61" s="70">
        <f>D61</f>
        <v>27</v>
      </c>
      <c r="W61" s="70">
        <f>H61</f>
        <v>0</v>
      </c>
      <c r="X61" s="70">
        <f t="shared" si="13"/>
        <v>0</v>
      </c>
      <c r="Y61" s="70">
        <f t="shared" si="14"/>
        <v>0</v>
      </c>
      <c r="Z61" s="70">
        <f t="shared" si="15"/>
        <v>0</v>
      </c>
      <c r="AA61" s="70">
        <f t="shared" si="16"/>
        <v>0</v>
      </c>
      <c r="AB61" s="70">
        <f t="shared" si="17"/>
        <v>0</v>
      </c>
      <c r="AC61" s="70">
        <f t="shared" si="18"/>
        <v>0</v>
      </c>
      <c r="AD61" s="70">
        <f t="shared" si="19"/>
        <v>0</v>
      </c>
      <c r="AE61" s="70">
        <f t="shared" si="20"/>
        <v>0</v>
      </c>
      <c r="AF61" s="70">
        <f t="shared" si="21"/>
        <v>0</v>
      </c>
      <c r="AG61" s="24"/>
      <c r="AH61" s="24"/>
      <c r="AI61" s="24"/>
      <c r="AJ61" s="24"/>
      <c r="AK61" s="24"/>
      <c r="AL61" s="24"/>
      <c r="AM61" s="24"/>
      <c r="AN61" s="24"/>
    </row>
    <row r="62" spans="1:40" ht="13.5" hidden="1" thickTop="1" thickBot="1" x14ac:dyDescent="0.25">
      <c r="A62" s="24"/>
      <c r="B62" s="24"/>
      <c r="C62" s="24"/>
      <c r="D62" s="301">
        <v>28</v>
      </c>
      <c r="E62" s="301"/>
      <c r="F62" s="12"/>
      <c r="G62" s="12"/>
      <c r="H62" s="12"/>
      <c r="I62" s="12"/>
      <c r="J62" s="62"/>
      <c r="K62" s="88"/>
      <c r="L62" s="86">
        <f t="shared" si="22"/>
        <v>28</v>
      </c>
      <c r="M62" s="87">
        <f t="shared" si="23"/>
        <v>0</v>
      </c>
      <c r="N62" s="49">
        <f t="shared" si="24"/>
        <v>0</v>
      </c>
      <c r="O62" s="49">
        <f t="shared" si="25"/>
        <v>0</v>
      </c>
      <c r="P62" s="49">
        <f t="shared" si="26"/>
        <v>0</v>
      </c>
      <c r="Q62" s="49">
        <f t="shared" si="27"/>
        <v>0</v>
      </c>
      <c r="R62" s="49">
        <f t="shared" si="28"/>
        <v>0</v>
      </c>
      <c r="S62" s="24"/>
      <c r="T62" s="24"/>
      <c r="U62" s="24"/>
      <c r="V62" s="72">
        <f>D62</f>
        <v>28</v>
      </c>
      <c r="W62" s="72">
        <f>H62</f>
        <v>0</v>
      </c>
      <c r="X62" s="70">
        <f t="shared" si="13"/>
        <v>0</v>
      </c>
      <c r="Y62" s="72">
        <f t="shared" si="14"/>
        <v>0</v>
      </c>
      <c r="Z62" s="72">
        <f t="shared" si="15"/>
        <v>0</v>
      </c>
      <c r="AA62" s="72">
        <f t="shared" si="16"/>
        <v>0</v>
      </c>
      <c r="AB62" s="72">
        <f t="shared" si="17"/>
        <v>0</v>
      </c>
      <c r="AC62" s="72">
        <f t="shared" si="18"/>
        <v>0</v>
      </c>
      <c r="AD62" s="72">
        <f t="shared" si="19"/>
        <v>0</v>
      </c>
      <c r="AE62" s="72">
        <f t="shared" si="20"/>
        <v>0</v>
      </c>
      <c r="AF62" s="72">
        <f t="shared" si="21"/>
        <v>0</v>
      </c>
      <c r="AG62" s="24"/>
      <c r="AH62" s="24"/>
      <c r="AI62" s="24"/>
      <c r="AJ62" s="24"/>
      <c r="AK62" s="24"/>
      <c r="AL62" s="24"/>
      <c r="AM62" s="24"/>
      <c r="AN62" s="24"/>
    </row>
    <row r="63" spans="1:40" ht="13.5" hidden="1" thickTop="1" thickBot="1" x14ac:dyDescent="0.25">
      <c r="A63" s="24"/>
      <c r="B63" s="24"/>
      <c r="C63" s="24"/>
      <c r="D63" s="301">
        <v>29</v>
      </c>
      <c r="E63" s="301"/>
      <c r="F63" s="12"/>
      <c r="G63" s="12"/>
      <c r="H63" s="12"/>
      <c r="I63" s="12"/>
      <c r="J63" s="62"/>
      <c r="K63" s="88"/>
      <c r="L63" s="86">
        <f t="shared" si="22"/>
        <v>29</v>
      </c>
      <c r="M63" s="87">
        <f t="shared" si="23"/>
        <v>0</v>
      </c>
      <c r="N63" s="49">
        <f t="shared" si="24"/>
        <v>0</v>
      </c>
      <c r="O63" s="49">
        <f t="shared" si="25"/>
        <v>0</v>
      </c>
      <c r="P63" s="49">
        <f t="shared" si="26"/>
        <v>0</v>
      </c>
      <c r="Q63" s="49">
        <f t="shared" si="27"/>
        <v>0</v>
      </c>
      <c r="R63" s="49">
        <f t="shared" si="28"/>
        <v>0</v>
      </c>
      <c r="S63" s="24"/>
      <c r="T63" s="24"/>
      <c r="U63" s="24"/>
      <c r="V63" s="70">
        <f>D63</f>
        <v>29</v>
      </c>
      <c r="W63" s="70">
        <f>H63</f>
        <v>0</v>
      </c>
      <c r="X63" s="70">
        <f t="shared" si="13"/>
        <v>0</v>
      </c>
      <c r="Y63" s="70">
        <f t="shared" si="14"/>
        <v>0</v>
      </c>
      <c r="Z63" s="70">
        <f t="shared" si="15"/>
        <v>0</v>
      </c>
      <c r="AA63" s="70">
        <f t="shared" si="16"/>
        <v>0</v>
      </c>
      <c r="AB63" s="70">
        <f t="shared" si="17"/>
        <v>0</v>
      </c>
      <c r="AC63" s="70">
        <f t="shared" si="18"/>
        <v>0</v>
      </c>
      <c r="AD63" s="70">
        <f t="shared" si="19"/>
        <v>0</v>
      </c>
      <c r="AE63" s="70">
        <f t="shared" si="20"/>
        <v>0</v>
      </c>
      <c r="AF63" s="70">
        <f t="shared" si="21"/>
        <v>0</v>
      </c>
      <c r="AG63" s="24"/>
      <c r="AH63" s="24"/>
      <c r="AI63" s="24"/>
      <c r="AJ63" s="24"/>
      <c r="AK63" s="24"/>
      <c r="AL63" s="24"/>
      <c r="AM63" s="24"/>
      <c r="AN63" s="24"/>
    </row>
    <row r="64" spans="1:40" ht="13.5" hidden="1" thickTop="1" thickBot="1" x14ac:dyDescent="0.25">
      <c r="A64" s="24"/>
      <c r="B64" s="24"/>
      <c r="C64" s="24"/>
      <c r="D64" s="301">
        <v>30</v>
      </c>
      <c r="E64" s="301"/>
      <c r="F64" s="12"/>
      <c r="G64" s="12"/>
      <c r="H64" s="12"/>
      <c r="I64" s="12"/>
      <c r="J64" s="24"/>
      <c r="K64" s="41"/>
      <c r="L64" s="86">
        <f>D64</f>
        <v>30</v>
      </c>
      <c r="M64" s="87">
        <f>F64</f>
        <v>0</v>
      </c>
      <c r="N64" s="49">
        <f>G64</f>
        <v>0</v>
      </c>
      <c r="O64" s="49">
        <f>M64*N64</f>
        <v>0</v>
      </c>
      <c r="P64" s="49">
        <f>H64</f>
        <v>0</v>
      </c>
      <c r="Q64" s="49">
        <f>I64</f>
        <v>0</v>
      </c>
      <c r="R64" s="49">
        <f>P64*Q64</f>
        <v>0</v>
      </c>
      <c r="S64" s="24"/>
      <c r="T64" s="24"/>
      <c r="U64" s="24"/>
      <c r="V64" s="72">
        <f>D64</f>
        <v>30</v>
      </c>
      <c r="W64" s="72">
        <f>H64</f>
        <v>0</v>
      </c>
      <c r="X64" s="72">
        <f t="shared" si="13"/>
        <v>0</v>
      </c>
      <c r="Y64" s="72">
        <f t="shared" si="14"/>
        <v>0</v>
      </c>
      <c r="Z64" s="72">
        <f t="shared" si="15"/>
        <v>0</v>
      </c>
      <c r="AA64" s="72">
        <f t="shared" si="16"/>
        <v>0</v>
      </c>
      <c r="AB64" s="72">
        <f t="shared" si="17"/>
        <v>0</v>
      </c>
      <c r="AC64" s="72">
        <f t="shared" si="18"/>
        <v>0</v>
      </c>
      <c r="AD64" s="72">
        <f t="shared" si="19"/>
        <v>0</v>
      </c>
      <c r="AE64" s="72">
        <f t="shared" si="20"/>
        <v>0</v>
      </c>
      <c r="AF64" s="72">
        <f t="shared" si="21"/>
        <v>0</v>
      </c>
      <c r="AG64" s="24"/>
      <c r="AH64" s="24"/>
      <c r="AI64" s="24"/>
      <c r="AJ64" s="24"/>
      <c r="AK64" s="24"/>
      <c r="AL64" s="24"/>
      <c r="AM64" s="24"/>
      <c r="AN64" s="24"/>
    </row>
    <row r="65" spans="1:40" ht="12.75" hidden="1" thickTop="1" x14ac:dyDescent="0.2">
      <c r="A65" s="24"/>
      <c r="B65" s="24"/>
      <c r="C65" s="360"/>
      <c r="D65" s="24"/>
      <c r="E65" s="24" t="s">
        <v>78</v>
      </c>
      <c r="F65" s="314" t="s">
        <v>79</v>
      </c>
      <c r="G65" s="314"/>
      <c r="H65" s="314" t="s">
        <v>79</v>
      </c>
      <c r="I65" s="314"/>
      <c r="J65" s="24"/>
      <c r="K65" s="24"/>
      <c r="L65" s="24"/>
      <c r="M65" s="24"/>
      <c r="N65" s="24"/>
      <c r="O65" s="24"/>
      <c r="P65" s="24"/>
      <c r="Q65" s="24"/>
      <c r="R65" s="24"/>
      <c r="S65" s="24"/>
      <c r="T65" s="24"/>
      <c r="U65" s="24"/>
      <c r="V65" s="24"/>
      <c r="W65" s="24"/>
      <c r="X65" s="70">
        <f t="shared" si="13"/>
        <v>0</v>
      </c>
      <c r="Y65" s="70">
        <f t="shared" si="14"/>
        <v>0</v>
      </c>
      <c r="Z65" s="70">
        <f t="shared" si="15"/>
        <v>0</v>
      </c>
      <c r="AA65" s="70">
        <f t="shared" si="16"/>
        <v>0</v>
      </c>
      <c r="AB65" s="70">
        <f t="shared" si="17"/>
        <v>0</v>
      </c>
      <c r="AC65" s="70">
        <f t="shared" si="18"/>
        <v>0</v>
      </c>
      <c r="AD65" s="70">
        <f t="shared" si="19"/>
        <v>0</v>
      </c>
      <c r="AE65" s="70">
        <f t="shared" si="20"/>
        <v>0</v>
      </c>
      <c r="AF65" s="70">
        <f t="shared" si="21"/>
        <v>0</v>
      </c>
      <c r="AG65" s="24"/>
      <c r="AH65" s="24"/>
      <c r="AI65" s="24"/>
      <c r="AJ65" s="24"/>
      <c r="AK65" s="24"/>
      <c r="AL65" s="24"/>
      <c r="AM65" s="24"/>
      <c r="AN65" s="24"/>
    </row>
    <row r="66" spans="1:40" ht="12.75" hidden="1" thickTop="1" x14ac:dyDescent="0.2">
      <c r="A66" s="24"/>
      <c r="B66" s="24"/>
      <c r="C66" s="360"/>
      <c r="D66" s="24"/>
      <c r="E66" s="24" t="s">
        <v>80</v>
      </c>
      <c r="F66" s="314" t="s">
        <v>79</v>
      </c>
      <c r="G66" s="314"/>
      <c r="H66" s="314" t="s">
        <v>79</v>
      </c>
      <c r="I66" s="314"/>
      <c r="J66" s="24"/>
      <c r="K66" s="24"/>
      <c r="L66" s="24"/>
      <c r="M66" s="24"/>
      <c r="N66" s="24"/>
      <c r="O66" s="24"/>
      <c r="P66" s="24"/>
      <c r="Q66" s="24"/>
      <c r="R66" s="24"/>
      <c r="S66" s="24"/>
      <c r="T66" s="24"/>
      <c r="U66" s="24"/>
      <c r="V66" s="24"/>
      <c r="W66" s="24"/>
      <c r="X66" s="70">
        <f t="shared" si="13"/>
        <v>0</v>
      </c>
      <c r="Y66" s="72">
        <f t="shared" si="14"/>
        <v>0</v>
      </c>
      <c r="Z66" s="72">
        <f t="shared" si="15"/>
        <v>0</v>
      </c>
      <c r="AA66" s="72">
        <f t="shared" si="16"/>
        <v>0</v>
      </c>
      <c r="AB66" s="72">
        <f t="shared" si="17"/>
        <v>0</v>
      </c>
      <c r="AC66" s="72">
        <f t="shared" si="18"/>
        <v>0</v>
      </c>
      <c r="AD66" s="72">
        <f t="shared" si="19"/>
        <v>0</v>
      </c>
      <c r="AE66" s="72">
        <f t="shared" si="20"/>
        <v>0</v>
      </c>
      <c r="AF66" s="72">
        <f t="shared" si="21"/>
        <v>0</v>
      </c>
      <c r="AG66" s="24"/>
      <c r="AH66" s="24"/>
      <c r="AI66" s="24"/>
      <c r="AJ66" s="24"/>
      <c r="AK66" s="24"/>
      <c r="AL66" s="24"/>
      <c r="AM66" s="24"/>
      <c r="AN66" s="24"/>
    </row>
    <row r="67" spans="1:40" ht="12.75" hidden="1" thickTop="1" x14ac:dyDescent="0.2">
      <c r="A67" s="24"/>
      <c r="B67" s="24"/>
      <c r="C67" s="360"/>
      <c r="D67" s="24"/>
      <c r="E67" s="24" t="s">
        <v>82</v>
      </c>
      <c r="F67" s="314" t="s">
        <v>81</v>
      </c>
      <c r="G67" s="314"/>
      <c r="H67" s="314" t="s">
        <v>79</v>
      </c>
      <c r="I67" s="314"/>
      <c r="J67" s="24"/>
      <c r="K67" s="24"/>
      <c r="L67" s="24"/>
      <c r="M67" s="24"/>
      <c r="N67" s="24"/>
      <c r="O67" s="24"/>
      <c r="P67" s="24"/>
      <c r="Q67" s="24"/>
      <c r="R67" s="24"/>
      <c r="S67" s="24"/>
      <c r="T67" s="24"/>
      <c r="U67" s="24"/>
      <c r="V67" s="24"/>
      <c r="W67" s="24"/>
      <c r="X67" s="70">
        <f t="shared" si="13"/>
        <v>0</v>
      </c>
      <c r="Y67" s="70">
        <f t="shared" si="14"/>
        <v>0</v>
      </c>
      <c r="Z67" s="70">
        <f t="shared" si="15"/>
        <v>0</v>
      </c>
      <c r="AA67" s="70">
        <f t="shared" si="16"/>
        <v>0</v>
      </c>
      <c r="AB67" s="70">
        <f t="shared" si="17"/>
        <v>0</v>
      </c>
      <c r="AC67" s="70">
        <f t="shared" si="18"/>
        <v>0</v>
      </c>
      <c r="AD67" s="70">
        <f t="shared" si="19"/>
        <v>0</v>
      </c>
      <c r="AE67" s="70">
        <f t="shared" si="20"/>
        <v>0</v>
      </c>
      <c r="AF67" s="70">
        <f t="shared" si="21"/>
        <v>0</v>
      </c>
      <c r="AG67" s="24"/>
      <c r="AH67" s="24"/>
      <c r="AI67" s="24"/>
      <c r="AJ67" s="24"/>
      <c r="AK67" s="24"/>
      <c r="AL67" s="24"/>
      <c r="AM67" s="24"/>
      <c r="AN67" s="24"/>
    </row>
    <row r="68" spans="1:40" ht="12.75" hidden="1" thickTop="1" x14ac:dyDescent="0.2">
      <c r="A68" s="24"/>
      <c r="B68" s="24"/>
      <c r="C68" s="360"/>
      <c r="D68" s="24"/>
      <c r="E68" s="24" t="s">
        <v>83</v>
      </c>
      <c r="F68" s="314" t="s">
        <v>79</v>
      </c>
      <c r="G68" s="314"/>
      <c r="H68" s="314" t="s">
        <v>79</v>
      </c>
      <c r="I68" s="314"/>
      <c r="J68" s="24"/>
      <c r="K68" s="24"/>
      <c r="L68" s="24"/>
      <c r="M68" s="24"/>
      <c r="N68" s="24"/>
      <c r="O68" s="24"/>
      <c r="P68" s="24"/>
      <c r="Q68" s="24"/>
      <c r="R68" s="24"/>
      <c r="S68" s="24"/>
      <c r="T68" s="24"/>
      <c r="U68" s="24"/>
      <c r="V68" s="24"/>
      <c r="W68" s="24"/>
      <c r="X68" s="72">
        <f t="shared" si="13"/>
        <v>0</v>
      </c>
      <c r="Y68" s="72">
        <f t="shared" si="14"/>
        <v>0</v>
      </c>
      <c r="Z68" s="72">
        <f t="shared" si="15"/>
        <v>0</v>
      </c>
      <c r="AA68" s="72">
        <f t="shared" si="16"/>
        <v>0</v>
      </c>
      <c r="AB68" s="72">
        <f t="shared" si="17"/>
        <v>0</v>
      </c>
      <c r="AC68" s="72">
        <f t="shared" si="18"/>
        <v>0</v>
      </c>
      <c r="AD68" s="72">
        <f t="shared" si="19"/>
        <v>0</v>
      </c>
      <c r="AE68" s="72">
        <f t="shared" si="20"/>
        <v>0</v>
      </c>
      <c r="AF68" s="72">
        <f t="shared" si="21"/>
        <v>0</v>
      </c>
      <c r="AG68" s="24"/>
      <c r="AH68" s="24"/>
      <c r="AI68" s="24"/>
      <c r="AJ68" s="24"/>
      <c r="AK68" s="24"/>
      <c r="AL68" s="24"/>
      <c r="AM68" s="24"/>
      <c r="AN68" s="24"/>
    </row>
    <row r="69" spans="1:40" ht="12.75" hidden="1" thickTop="1" x14ac:dyDescent="0.2">
      <c r="A69" s="24"/>
      <c r="B69" s="24"/>
      <c r="C69" s="24"/>
      <c r="D69" s="24"/>
      <c r="E69" s="24"/>
      <c r="F69" s="24"/>
      <c r="G69" s="24"/>
      <c r="H69" s="24"/>
      <c r="I69" s="24"/>
      <c r="J69" s="24"/>
      <c r="K69" s="24"/>
      <c r="L69" s="24"/>
      <c r="M69" s="24"/>
      <c r="N69" s="24"/>
      <c r="O69" s="24"/>
      <c r="P69" s="24"/>
      <c r="Q69" s="24"/>
      <c r="R69" s="24"/>
      <c r="S69" s="24"/>
      <c r="T69" s="24"/>
      <c r="U69" s="24"/>
      <c r="V69" s="24"/>
      <c r="W69" s="24"/>
      <c r="X69" s="70">
        <f t="shared" si="13"/>
        <v>0</v>
      </c>
      <c r="Y69" s="70">
        <f t="shared" si="14"/>
        <v>0</v>
      </c>
      <c r="Z69" s="70">
        <f t="shared" si="15"/>
        <v>0</v>
      </c>
      <c r="AA69" s="70">
        <f t="shared" si="16"/>
        <v>0</v>
      </c>
      <c r="AB69" s="70">
        <f t="shared" si="17"/>
        <v>0</v>
      </c>
      <c r="AC69" s="70">
        <f t="shared" si="18"/>
        <v>0</v>
      </c>
      <c r="AD69" s="70">
        <f t="shared" si="19"/>
        <v>0</v>
      </c>
      <c r="AE69" s="70">
        <f t="shared" si="20"/>
        <v>0</v>
      </c>
      <c r="AF69" s="70">
        <f t="shared" si="21"/>
        <v>0</v>
      </c>
      <c r="AG69" s="24"/>
      <c r="AH69" s="24"/>
      <c r="AI69" s="24"/>
      <c r="AJ69" s="24"/>
      <c r="AK69" s="24"/>
      <c r="AL69" s="24"/>
      <c r="AM69" s="24"/>
      <c r="AN69" s="24"/>
    </row>
    <row r="70" spans="1:40" ht="12.75" hidden="1" thickTop="1" x14ac:dyDescent="0.2">
      <c r="A70" s="24"/>
      <c r="B70" s="24"/>
      <c r="C70" s="24"/>
      <c r="D70" s="24"/>
      <c r="E70" s="24"/>
      <c r="F70" s="24"/>
      <c r="G70" s="24"/>
      <c r="H70" s="24"/>
      <c r="I70" s="24"/>
      <c r="J70" s="24"/>
      <c r="K70" s="24"/>
      <c r="L70" s="24"/>
      <c r="M70" s="24"/>
      <c r="N70" s="24"/>
      <c r="O70" s="24"/>
      <c r="P70" s="24"/>
      <c r="Q70" s="24"/>
      <c r="R70" s="24"/>
      <c r="S70" s="24"/>
      <c r="T70" s="24"/>
      <c r="U70" s="24"/>
      <c r="V70" s="24"/>
      <c r="W70" s="24"/>
      <c r="X70" s="70">
        <f t="shared" si="13"/>
        <v>0</v>
      </c>
      <c r="Y70" s="72">
        <f t="shared" si="14"/>
        <v>0</v>
      </c>
      <c r="Z70" s="72">
        <f t="shared" si="15"/>
        <v>0</v>
      </c>
      <c r="AA70" s="72">
        <f t="shared" si="16"/>
        <v>0</v>
      </c>
      <c r="AB70" s="72">
        <f t="shared" si="17"/>
        <v>0</v>
      </c>
      <c r="AC70" s="72">
        <f t="shared" si="18"/>
        <v>0</v>
      </c>
      <c r="AD70" s="72">
        <f t="shared" si="19"/>
        <v>0</v>
      </c>
      <c r="AE70" s="72">
        <f t="shared" si="20"/>
        <v>0</v>
      </c>
      <c r="AF70" s="72">
        <f t="shared" si="21"/>
        <v>0</v>
      </c>
      <c r="AG70" s="24"/>
      <c r="AH70" s="24"/>
      <c r="AI70" s="24"/>
      <c r="AJ70" s="24"/>
      <c r="AK70" s="24"/>
      <c r="AL70" s="24"/>
      <c r="AM70" s="24"/>
      <c r="AN70" s="24"/>
    </row>
    <row r="71" spans="1:40" ht="12" hidden="1" customHeight="1" x14ac:dyDescent="0.2">
      <c r="A71" s="24"/>
      <c r="B71" s="24"/>
      <c r="C71" s="24"/>
      <c r="D71" s="354" t="s">
        <v>84</v>
      </c>
      <c r="E71" s="354"/>
      <c r="F71" s="354"/>
      <c r="G71" s="354"/>
      <c r="H71" s="354"/>
      <c r="I71" s="354"/>
      <c r="J71" s="63"/>
      <c r="K71" s="63"/>
      <c r="L71" s="63"/>
      <c r="M71" s="60"/>
      <c r="N71" s="60"/>
      <c r="O71" s="60"/>
      <c r="P71" s="24"/>
      <c r="Q71" s="24"/>
      <c r="R71" s="24"/>
      <c r="S71" s="24"/>
      <c r="T71" s="24"/>
      <c r="U71" s="24"/>
      <c r="V71" s="24"/>
      <c r="W71" s="24"/>
      <c r="X71" s="70">
        <f t="shared" si="13"/>
        <v>0</v>
      </c>
      <c r="Y71" s="70">
        <f t="shared" si="14"/>
        <v>0</v>
      </c>
      <c r="Z71" s="70">
        <f t="shared" si="15"/>
        <v>0</v>
      </c>
      <c r="AA71" s="70">
        <f t="shared" si="16"/>
        <v>0</v>
      </c>
      <c r="AB71" s="70">
        <f t="shared" si="17"/>
        <v>0</v>
      </c>
      <c r="AC71" s="70">
        <f t="shared" si="18"/>
        <v>0</v>
      </c>
      <c r="AD71" s="70">
        <f t="shared" si="19"/>
        <v>0</v>
      </c>
      <c r="AE71" s="70">
        <f t="shared" si="20"/>
        <v>0</v>
      </c>
      <c r="AF71" s="70">
        <f t="shared" si="21"/>
        <v>0</v>
      </c>
      <c r="AG71" s="24"/>
      <c r="AH71" s="24"/>
      <c r="AI71" s="24"/>
      <c r="AJ71" s="24"/>
      <c r="AK71" s="24"/>
      <c r="AL71" s="24"/>
      <c r="AM71" s="24"/>
      <c r="AN71" s="24"/>
    </row>
    <row r="72" spans="1:40" ht="12.75" hidden="1" thickTop="1" x14ac:dyDescent="0.2">
      <c r="A72" s="24"/>
      <c r="B72" s="24"/>
      <c r="C72" s="24"/>
      <c r="D72" s="354"/>
      <c r="E72" s="354"/>
      <c r="F72" s="354"/>
      <c r="G72" s="354"/>
      <c r="H72" s="354"/>
      <c r="I72" s="354"/>
      <c r="J72" s="63"/>
      <c r="K72" s="63"/>
      <c r="L72" s="63"/>
      <c r="M72" s="60"/>
      <c r="N72" s="60"/>
      <c r="O72" s="60"/>
      <c r="P72" s="24"/>
      <c r="Q72" s="24"/>
      <c r="R72" s="24"/>
      <c r="S72" s="24"/>
      <c r="T72" s="24"/>
      <c r="U72" s="24"/>
      <c r="V72" s="24"/>
      <c r="W72" s="24"/>
      <c r="X72" s="72">
        <f t="shared" si="13"/>
        <v>0</v>
      </c>
      <c r="Y72" s="72">
        <f t="shared" si="14"/>
        <v>0</v>
      </c>
      <c r="Z72" s="72">
        <f t="shared" si="15"/>
        <v>0</v>
      </c>
      <c r="AA72" s="72">
        <f t="shared" si="16"/>
        <v>0</v>
      </c>
      <c r="AB72" s="72">
        <f t="shared" si="17"/>
        <v>0</v>
      </c>
      <c r="AC72" s="72">
        <f t="shared" si="18"/>
        <v>0</v>
      </c>
      <c r="AD72" s="72">
        <f t="shared" si="19"/>
        <v>0</v>
      </c>
      <c r="AE72" s="72">
        <f t="shared" si="20"/>
        <v>0</v>
      </c>
      <c r="AF72" s="72">
        <f t="shared" si="21"/>
        <v>0</v>
      </c>
      <c r="AG72" s="24"/>
      <c r="AH72" s="24"/>
      <c r="AI72" s="24"/>
      <c r="AJ72" s="24"/>
      <c r="AK72" s="24"/>
      <c r="AL72" s="24"/>
      <c r="AM72" s="24"/>
      <c r="AN72" s="24"/>
    </row>
    <row r="73" spans="1:40" ht="12.75" hidden="1" thickTop="1" x14ac:dyDescent="0.2">
      <c r="A73" s="24"/>
      <c r="B73" s="24"/>
      <c r="C73" s="24"/>
      <c r="D73" s="24"/>
      <c r="E73" s="24"/>
      <c r="F73" s="26"/>
      <c r="G73" s="26"/>
      <c r="H73" s="26"/>
      <c r="I73" s="26"/>
      <c r="J73" s="26"/>
      <c r="K73" s="26"/>
      <c r="L73" s="26"/>
      <c r="M73" s="26"/>
      <c r="N73" s="26"/>
      <c r="O73" s="26"/>
      <c r="P73" s="24"/>
      <c r="Q73" s="24"/>
      <c r="R73" s="24"/>
      <c r="S73" s="24"/>
      <c r="T73" s="24"/>
      <c r="U73" s="24"/>
      <c r="V73" s="24"/>
      <c r="W73" s="24"/>
      <c r="X73" s="70">
        <f t="shared" si="13"/>
        <v>0</v>
      </c>
      <c r="Y73" s="70">
        <f t="shared" si="14"/>
        <v>0</v>
      </c>
      <c r="Z73" s="70">
        <f t="shared" si="15"/>
        <v>0</v>
      </c>
      <c r="AA73" s="70">
        <f t="shared" si="16"/>
        <v>0</v>
      </c>
      <c r="AB73" s="70">
        <f t="shared" si="17"/>
        <v>0</v>
      </c>
      <c r="AC73" s="70">
        <f t="shared" si="18"/>
        <v>0</v>
      </c>
      <c r="AD73" s="70">
        <f t="shared" si="19"/>
        <v>0</v>
      </c>
      <c r="AE73" s="70">
        <f t="shared" si="20"/>
        <v>0</v>
      </c>
      <c r="AF73" s="70">
        <f t="shared" si="21"/>
        <v>0</v>
      </c>
      <c r="AG73" s="24"/>
      <c r="AH73" s="24"/>
      <c r="AI73" s="24"/>
      <c r="AJ73" s="24"/>
      <c r="AK73" s="24"/>
      <c r="AL73" s="24"/>
      <c r="AM73" s="24"/>
      <c r="AN73" s="24"/>
    </row>
    <row r="74" spans="1:40" ht="12.75" hidden="1" thickTop="1" x14ac:dyDescent="0.2">
      <c r="A74" s="24"/>
      <c r="B74" s="24"/>
      <c r="C74" s="24"/>
      <c r="D74" s="24"/>
      <c r="E74" s="24"/>
      <c r="F74" s="26"/>
      <c r="G74" s="26"/>
      <c r="H74" s="26"/>
      <c r="I74" s="26"/>
      <c r="J74" s="26"/>
      <c r="K74" s="26"/>
      <c r="L74" s="26"/>
      <c r="M74" s="73" t="s">
        <v>2576</v>
      </c>
      <c r="N74" s="26"/>
      <c r="O74" s="74" t="s">
        <v>105</v>
      </c>
      <c r="P74" s="71" t="s">
        <v>2577</v>
      </c>
      <c r="Q74" s="24"/>
      <c r="R74" s="71" t="s">
        <v>105</v>
      </c>
      <c r="S74" s="24"/>
      <c r="T74" s="24"/>
      <c r="U74" s="24"/>
      <c r="V74" s="24"/>
      <c r="W74" s="24"/>
      <c r="X74" s="70">
        <f t="shared" si="13"/>
        <v>0</v>
      </c>
      <c r="Y74" s="72">
        <f t="shared" si="14"/>
        <v>0</v>
      </c>
      <c r="Z74" s="72">
        <f t="shared" si="15"/>
        <v>0</v>
      </c>
      <c r="AA74" s="72">
        <f t="shared" si="16"/>
        <v>0</v>
      </c>
      <c r="AB74" s="72">
        <f t="shared" si="17"/>
        <v>0</v>
      </c>
      <c r="AC74" s="72">
        <f t="shared" si="18"/>
        <v>0</v>
      </c>
      <c r="AD74" s="72">
        <f t="shared" si="19"/>
        <v>0</v>
      </c>
      <c r="AE74" s="72">
        <f t="shared" si="20"/>
        <v>0</v>
      </c>
      <c r="AF74" s="72">
        <f t="shared" si="21"/>
        <v>0</v>
      </c>
      <c r="AG74" s="24"/>
      <c r="AH74" s="24"/>
      <c r="AI74" s="24"/>
      <c r="AJ74" s="24"/>
      <c r="AK74" s="24"/>
      <c r="AL74" s="24"/>
      <c r="AM74" s="24"/>
      <c r="AN74" s="24"/>
    </row>
    <row r="75" spans="1:40" ht="13.5" hidden="1" customHeight="1" x14ac:dyDescent="0.25">
      <c r="A75" s="24"/>
      <c r="B75" s="24"/>
      <c r="C75" s="24"/>
      <c r="D75" s="24"/>
      <c r="E75" s="24"/>
      <c r="F75" s="24"/>
      <c r="G75" s="24"/>
      <c r="H75" s="24"/>
      <c r="I75" s="24"/>
      <c r="J75" s="24"/>
      <c r="K75" s="24"/>
      <c r="L75" s="24"/>
      <c r="M75" s="71">
        <f>SUM(M35:M72)</f>
        <v>0</v>
      </c>
      <c r="N75" s="24"/>
      <c r="O75" s="71">
        <f>SUM(O35:O72)</f>
        <v>0</v>
      </c>
      <c r="P75" s="71">
        <f>SUM(P35:P72)</f>
        <v>0</v>
      </c>
      <c r="Q75" s="24"/>
      <c r="R75" s="75">
        <f>SUM(R35:R72)</f>
        <v>0</v>
      </c>
      <c r="S75" s="24"/>
      <c r="T75" s="24"/>
      <c r="U75" s="24"/>
      <c r="V75" s="64"/>
      <c r="W75" s="64"/>
      <c r="X75" s="70">
        <f t="shared" si="13"/>
        <v>0</v>
      </c>
      <c r="Y75" s="70">
        <f t="shared" si="14"/>
        <v>0</v>
      </c>
      <c r="Z75" s="70">
        <f t="shared" si="15"/>
        <v>0</v>
      </c>
      <c r="AA75" s="70">
        <f t="shared" si="16"/>
        <v>0</v>
      </c>
      <c r="AB75" s="70">
        <f t="shared" si="17"/>
        <v>0</v>
      </c>
      <c r="AC75" s="70">
        <f t="shared" si="18"/>
        <v>0</v>
      </c>
      <c r="AD75" s="70">
        <f t="shared" si="19"/>
        <v>0</v>
      </c>
      <c r="AE75" s="70">
        <f t="shared" si="20"/>
        <v>0</v>
      </c>
      <c r="AF75" s="70">
        <f t="shared" si="21"/>
        <v>0</v>
      </c>
      <c r="AG75" s="24"/>
      <c r="AH75" s="24"/>
      <c r="AI75" s="24"/>
      <c r="AJ75" s="24"/>
      <c r="AK75" s="24"/>
      <c r="AL75" s="24"/>
      <c r="AM75" s="24"/>
      <c r="AN75" s="24"/>
    </row>
    <row r="76" spans="1:40" ht="15.75" hidden="1" thickTop="1" x14ac:dyDescent="0.25">
      <c r="A76" s="24"/>
      <c r="B76" s="24"/>
      <c r="C76" s="24"/>
      <c r="D76" s="64"/>
      <c r="E76" s="64"/>
      <c r="F76" s="64"/>
      <c r="G76" s="64"/>
      <c r="H76" s="24"/>
      <c r="I76" s="24"/>
      <c r="J76" s="24"/>
      <c r="K76" s="24"/>
      <c r="L76" s="24"/>
      <c r="M76" s="24"/>
      <c r="N76" s="24"/>
      <c r="O76" s="24"/>
      <c r="P76" s="24"/>
      <c r="Q76" s="71" t="s">
        <v>2578</v>
      </c>
      <c r="R76" s="71">
        <f>I21-R75</f>
        <v>0</v>
      </c>
      <c r="S76" s="24"/>
      <c r="T76" s="24"/>
      <c r="U76" s="24"/>
      <c r="V76" s="64"/>
      <c r="W76" s="64"/>
      <c r="X76" s="72">
        <f t="shared" si="13"/>
        <v>0</v>
      </c>
      <c r="Y76" s="72">
        <f t="shared" si="14"/>
        <v>0</v>
      </c>
      <c r="Z76" s="72">
        <f t="shared" si="15"/>
        <v>0</v>
      </c>
      <c r="AA76" s="72">
        <f t="shared" si="16"/>
        <v>0</v>
      </c>
      <c r="AB76" s="72">
        <f t="shared" si="17"/>
        <v>0</v>
      </c>
      <c r="AC76" s="72">
        <f t="shared" si="18"/>
        <v>0</v>
      </c>
      <c r="AD76" s="72">
        <f t="shared" si="19"/>
        <v>0</v>
      </c>
      <c r="AE76" s="72">
        <f t="shared" si="20"/>
        <v>0</v>
      </c>
      <c r="AF76" s="72">
        <f t="shared" si="21"/>
        <v>0</v>
      </c>
      <c r="AG76" s="24"/>
      <c r="AH76" s="24"/>
      <c r="AI76" s="24"/>
      <c r="AJ76" s="24"/>
      <c r="AK76" s="24"/>
      <c r="AL76" s="24"/>
      <c r="AM76" s="24"/>
      <c r="AN76" s="24"/>
    </row>
    <row r="77" spans="1:40" ht="15.75" hidden="1" thickTop="1" x14ac:dyDescent="0.25">
      <c r="A77" s="24"/>
      <c r="B77" s="24"/>
      <c r="C77" s="24"/>
      <c r="D77" s="64"/>
      <c r="E77" s="64"/>
      <c r="F77" s="64"/>
      <c r="G77" s="64"/>
      <c r="H77" s="24"/>
      <c r="I77" s="24"/>
      <c r="J77" s="24"/>
      <c r="K77" s="24"/>
      <c r="L77" s="24"/>
      <c r="M77" s="24"/>
      <c r="N77" s="24"/>
      <c r="O77" s="24"/>
      <c r="P77" s="24"/>
      <c r="Q77" s="24"/>
      <c r="R77" s="24"/>
      <c r="S77" s="24"/>
      <c r="T77" s="24"/>
      <c r="U77" s="24"/>
      <c r="V77" s="64"/>
      <c r="W77" s="64"/>
      <c r="X77" s="70">
        <f t="shared" si="13"/>
        <v>0</v>
      </c>
      <c r="Y77" s="70">
        <f t="shared" si="14"/>
        <v>0</v>
      </c>
      <c r="Z77" s="70">
        <f t="shared" si="15"/>
        <v>0</v>
      </c>
      <c r="AA77" s="70">
        <f t="shared" si="16"/>
        <v>0</v>
      </c>
      <c r="AB77" s="70">
        <f t="shared" si="17"/>
        <v>0</v>
      </c>
      <c r="AC77" s="70">
        <f t="shared" si="18"/>
        <v>0</v>
      </c>
      <c r="AD77" s="70">
        <f t="shared" si="19"/>
        <v>0</v>
      </c>
      <c r="AE77" s="70">
        <f t="shared" si="20"/>
        <v>0</v>
      </c>
      <c r="AF77" s="70">
        <f t="shared" si="21"/>
        <v>0</v>
      </c>
      <c r="AG77" s="24"/>
      <c r="AH77" s="24"/>
      <c r="AI77" s="24"/>
      <c r="AJ77" s="24"/>
      <c r="AK77" s="24"/>
      <c r="AL77" s="24"/>
      <c r="AM77" s="24"/>
      <c r="AN77" s="24"/>
    </row>
    <row r="78" spans="1:40" ht="15.75" hidden="1" thickTop="1" x14ac:dyDescent="0.25">
      <c r="A78" s="24"/>
      <c r="B78" s="24"/>
      <c r="C78" s="24"/>
      <c r="D78" s="64"/>
      <c r="E78" s="64"/>
      <c r="F78" s="64"/>
      <c r="G78" s="64"/>
      <c r="H78" s="24"/>
      <c r="I78" s="24"/>
      <c r="J78" s="24"/>
      <c r="K78" s="24"/>
      <c r="L78" s="24"/>
      <c r="M78" s="24"/>
      <c r="N78" s="24"/>
      <c r="O78" s="24"/>
      <c r="P78" s="24"/>
      <c r="Q78" s="24"/>
      <c r="R78" s="24"/>
      <c r="S78" s="24"/>
      <c r="T78" s="24"/>
      <c r="U78" s="24"/>
      <c r="V78" s="64"/>
      <c r="W78" s="64"/>
      <c r="X78" s="70">
        <f t="shared" si="13"/>
        <v>0</v>
      </c>
      <c r="Y78" s="72">
        <f t="shared" si="14"/>
        <v>0</v>
      </c>
      <c r="Z78" s="72">
        <f t="shared" si="15"/>
        <v>0</v>
      </c>
      <c r="AA78" s="72">
        <f t="shared" si="16"/>
        <v>0</v>
      </c>
      <c r="AB78" s="72">
        <f t="shared" si="17"/>
        <v>0</v>
      </c>
      <c r="AC78" s="72">
        <f t="shared" si="18"/>
        <v>0</v>
      </c>
      <c r="AD78" s="72">
        <f t="shared" si="19"/>
        <v>0</v>
      </c>
      <c r="AE78" s="72">
        <f t="shared" si="20"/>
        <v>0</v>
      </c>
      <c r="AF78" s="72">
        <f t="shared" si="21"/>
        <v>0</v>
      </c>
      <c r="AG78" s="24"/>
      <c r="AH78" s="24"/>
      <c r="AI78" s="24"/>
      <c r="AJ78" s="24"/>
      <c r="AK78" s="24"/>
      <c r="AL78" s="24"/>
      <c r="AM78" s="24"/>
      <c r="AN78" s="24"/>
    </row>
    <row r="79" spans="1:40" ht="15.75" hidden="1" thickTop="1" x14ac:dyDescent="0.25">
      <c r="A79" s="24"/>
      <c r="B79" s="24"/>
      <c r="C79" s="24"/>
      <c r="D79" s="64"/>
      <c r="E79" s="64"/>
      <c r="F79" s="64"/>
      <c r="G79" s="64"/>
      <c r="H79" s="24"/>
      <c r="I79" s="24"/>
      <c r="J79" s="24"/>
      <c r="K79" s="24"/>
      <c r="L79" s="24"/>
      <c r="M79" s="24"/>
      <c r="N79" s="24"/>
      <c r="O79" s="24"/>
      <c r="P79" s="24"/>
      <c r="Q79" s="24"/>
      <c r="R79" s="24"/>
      <c r="S79" s="24"/>
      <c r="T79" s="24"/>
      <c r="U79" s="24"/>
      <c r="V79" s="64"/>
      <c r="W79" s="64"/>
      <c r="X79" s="70">
        <f t="shared" si="13"/>
        <v>0</v>
      </c>
      <c r="Y79" s="70">
        <f t="shared" si="14"/>
        <v>0</v>
      </c>
      <c r="Z79" s="70">
        <f t="shared" si="15"/>
        <v>0</v>
      </c>
      <c r="AA79" s="70">
        <f t="shared" si="16"/>
        <v>0</v>
      </c>
      <c r="AB79" s="70">
        <f t="shared" si="17"/>
        <v>0</v>
      </c>
      <c r="AC79" s="70">
        <f t="shared" si="18"/>
        <v>0</v>
      </c>
      <c r="AD79" s="70">
        <f t="shared" si="19"/>
        <v>0</v>
      </c>
      <c r="AE79" s="70">
        <f t="shared" si="20"/>
        <v>0</v>
      </c>
      <c r="AF79" s="70">
        <f t="shared" si="21"/>
        <v>0</v>
      </c>
      <c r="AG79" s="24"/>
      <c r="AH79" s="24"/>
      <c r="AI79" s="24"/>
      <c r="AJ79" s="24"/>
      <c r="AK79" s="24"/>
      <c r="AL79" s="24"/>
      <c r="AM79" s="24"/>
      <c r="AN79" s="24"/>
    </row>
    <row r="80" spans="1:40" ht="15.75" hidden="1" thickTop="1" x14ac:dyDescent="0.25">
      <c r="A80" s="24"/>
      <c r="B80" s="24"/>
      <c r="C80" s="24"/>
      <c r="D80" s="64"/>
      <c r="E80" s="64"/>
      <c r="F80" s="64"/>
      <c r="G80" s="64"/>
      <c r="H80" s="24"/>
      <c r="I80" s="24"/>
      <c r="J80" s="24"/>
      <c r="K80" s="24"/>
      <c r="L80" s="24"/>
      <c r="M80" s="24"/>
      <c r="N80" s="24"/>
      <c r="O80" s="24"/>
      <c r="P80" s="24"/>
      <c r="Q80" s="24"/>
      <c r="R80" s="24"/>
      <c r="S80" s="24"/>
      <c r="T80" s="24"/>
      <c r="U80" s="24"/>
      <c r="V80" s="64"/>
      <c r="W80" s="64"/>
      <c r="X80" s="72">
        <f t="shared" si="13"/>
        <v>0</v>
      </c>
      <c r="Y80" s="72">
        <f t="shared" si="14"/>
        <v>0</v>
      </c>
      <c r="Z80" s="72">
        <f t="shared" si="15"/>
        <v>0</v>
      </c>
      <c r="AA80" s="72">
        <f t="shared" si="16"/>
        <v>0</v>
      </c>
      <c r="AB80" s="72">
        <f t="shared" si="17"/>
        <v>0</v>
      </c>
      <c r="AC80" s="72">
        <f t="shared" si="18"/>
        <v>0</v>
      </c>
      <c r="AD80" s="72">
        <f t="shared" si="19"/>
        <v>0</v>
      </c>
      <c r="AE80" s="72">
        <f t="shared" si="20"/>
        <v>0</v>
      </c>
      <c r="AF80" s="72">
        <f t="shared" si="21"/>
        <v>0</v>
      </c>
      <c r="AG80" s="24"/>
      <c r="AH80" s="24"/>
      <c r="AI80" s="24"/>
      <c r="AJ80" s="24"/>
      <c r="AK80" s="24"/>
      <c r="AL80" s="24"/>
      <c r="AM80" s="24"/>
      <c r="AN80" s="24"/>
    </row>
    <row r="81" spans="1:40" ht="15.75" hidden="1" thickTop="1" x14ac:dyDescent="0.25">
      <c r="A81" s="24"/>
      <c r="B81" s="24"/>
      <c r="C81" s="24"/>
      <c r="D81" s="64"/>
      <c r="E81" s="64"/>
      <c r="F81" s="64"/>
      <c r="G81" s="64"/>
      <c r="H81" s="24"/>
      <c r="I81" s="24"/>
      <c r="J81" s="24"/>
      <c r="K81" s="24"/>
      <c r="L81" s="24"/>
      <c r="M81" s="24"/>
      <c r="N81" s="24"/>
      <c r="O81" s="359" t="s">
        <v>107</v>
      </c>
      <c r="P81" s="359"/>
      <c r="Q81" s="359"/>
      <c r="R81" s="76" t="str">
        <f>IF(R75&gt;I21, "Incongruencia en los datos", " ")</f>
        <v xml:space="preserve"> </v>
      </c>
      <c r="S81" s="24"/>
      <c r="T81" s="24"/>
      <c r="U81" s="24"/>
      <c r="V81" s="64"/>
      <c r="W81" s="64"/>
      <c r="X81" s="70">
        <f t="shared" si="13"/>
        <v>0</v>
      </c>
      <c r="Y81" s="70">
        <f t="shared" si="14"/>
        <v>0</v>
      </c>
      <c r="Z81" s="70">
        <f t="shared" si="15"/>
        <v>0</v>
      </c>
      <c r="AA81" s="70">
        <f t="shared" si="16"/>
        <v>0</v>
      </c>
      <c r="AB81" s="70">
        <f t="shared" si="17"/>
        <v>0</v>
      </c>
      <c r="AC81" s="70">
        <f t="shared" si="18"/>
        <v>0</v>
      </c>
      <c r="AD81" s="70">
        <f t="shared" si="19"/>
        <v>0</v>
      </c>
      <c r="AE81" s="70">
        <f t="shared" si="20"/>
        <v>0</v>
      </c>
      <c r="AF81" s="70">
        <f t="shared" si="21"/>
        <v>0</v>
      </c>
      <c r="AG81" s="24"/>
      <c r="AH81" s="24"/>
      <c r="AI81" s="24"/>
      <c r="AJ81" s="24"/>
      <c r="AK81" s="24"/>
      <c r="AL81" s="24"/>
      <c r="AM81" s="24"/>
      <c r="AN81" s="24"/>
    </row>
    <row r="82" spans="1:40" ht="15.75" thickTop="1" x14ac:dyDescent="0.25">
      <c r="A82" s="24"/>
      <c r="B82" s="24"/>
      <c r="C82" s="24"/>
      <c r="D82" s="64"/>
      <c r="E82" s="64"/>
      <c r="F82" s="64"/>
      <c r="G82" s="64"/>
      <c r="H82" s="24"/>
      <c r="I82" s="24"/>
      <c r="J82" s="24"/>
      <c r="K82" s="24"/>
      <c r="L82" s="24"/>
      <c r="M82" s="24"/>
      <c r="N82" s="24"/>
      <c r="O82" s="24"/>
      <c r="P82" s="24"/>
      <c r="Q82" s="24"/>
      <c r="R82" s="24"/>
      <c r="S82" s="24"/>
      <c r="T82" s="24"/>
      <c r="U82" s="24"/>
      <c r="V82" s="64"/>
      <c r="W82" s="64"/>
      <c r="X82" s="64"/>
      <c r="Y82" s="64"/>
      <c r="Z82" s="64"/>
      <c r="AA82" s="64"/>
      <c r="AB82" s="64"/>
      <c r="AC82" s="64"/>
      <c r="AD82" s="64"/>
      <c r="AE82" s="64"/>
      <c r="AF82" s="64"/>
      <c r="AG82" s="24"/>
      <c r="AH82" s="24"/>
      <c r="AI82" s="24"/>
      <c r="AJ82" s="24"/>
      <c r="AK82" s="24"/>
      <c r="AL82" s="24"/>
      <c r="AM82" s="24"/>
      <c r="AN82" s="24"/>
    </row>
    <row r="83" spans="1:40" ht="15" x14ac:dyDescent="0.25">
      <c r="A83" s="24"/>
      <c r="B83" s="24"/>
      <c r="C83" s="24"/>
      <c r="D83" s="64"/>
      <c r="E83" s="64"/>
      <c r="F83" s="64"/>
      <c r="G83" s="64"/>
      <c r="H83" s="24"/>
      <c r="I83" s="24"/>
      <c r="J83" s="24"/>
      <c r="K83" s="24"/>
      <c r="L83" s="24"/>
      <c r="M83" s="24"/>
      <c r="N83" s="24"/>
      <c r="O83" s="24"/>
      <c r="P83" s="24"/>
      <c r="Q83" s="24"/>
      <c r="R83" s="24"/>
      <c r="S83" s="24"/>
      <c r="T83" s="24"/>
      <c r="U83" s="24"/>
      <c r="V83" s="64"/>
      <c r="W83" s="64"/>
      <c r="X83" s="64"/>
      <c r="Y83" s="64"/>
      <c r="Z83" s="64"/>
      <c r="AA83" s="64"/>
      <c r="AB83" s="64"/>
      <c r="AC83" s="64"/>
      <c r="AD83" s="64"/>
      <c r="AE83" s="64"/>
      <c r="AF83" s="64"/>
      <c r="AG83" s="24"/>
      <c r="AH83" s="24"/>
      <c r="AI83" s="24"/>
      <c r="AJ83" s="24"/>
      <c r="AK83" s="24"/>
      <c r="AL83" s="24"/>
      <c r="AM83" s="24"/>
      <c r="AN83" s="24"/>
    </row>
    <row r="84" spans="1:40" ht="15" hidden="1" x14ac:dyDescent="0.25">
      <c r="A84" s="24"/>
      <c r="B84" s="24"/>
      <c r="C84" s="24"/>
      <c r="D84" s="42" t="s">
        <v>104</v>
      </c>
      <c r="E84" s="64"/>
      <c r="F84" s="64"/>
      <c r="G84" s="64"/>
      <c r="H84" s="24"/>
      <c r="I84" s="24"/>
      <c r="J84" s="24"/>
      <c r="K84" s="24"/>
      <c r="L84" s="24"/>
      <c r="M84" s="24"/>
      <c r="N84" s="24"/>
      <c r="O84" s="24"/>
      <c r="P84" s="24"/>
      <c r="Q84" s="24"/>
      <c r="R84" s="24"/>
      <c r="S84" s="24"/>
      <c r="T84" s="24"/>
      <c r="U84" s="24"/>
      <c r="V84" s="64"/>
      <c r="W84" s="64"/>
      <c r="X84" s="64"/>
      <c r="Y84" s="64"/>
      <c r="Z84" s="64"/>
      <c r="AA84" s="64"/>
      <c r="AB84" s="64"/>
      <c r="AC84" s="64"/>
      <c r="AD84" s="64"/>
      <c r="AE84" s="64"/>
      <c r="AF84" s="64"/>
      <c r="AG84" s="24"/>
      <c r="AH84" s="24"/>
      <c r="AI84" s="24"/>
      <c r="AJ84" s="24"/>
      <c r="AK84" s="24"/>
      <c r="AL84" s="24"/>
      <c r="AM84" s="24"/>
      <c r="AN84" s="24"/>
    </row>
    <row r="85" spans="1:40" ht="15.75" hidden="1" thickBot="1" x14ac:dyDescent="0.3">
      <c r="A85" s="24"/>
      <c r="B85" s="24"/>
      <c r="C85" s="24"/>
      <c r="D85" s="64"/>
      <c r="E85" s="64"/>
      <c r="F85" s="64"/>
      <c r="G85" s="64"/>
      <c r="H85" s="24"/>
      <c r="I85" s="24"/>
      <c r="J85" s="24"/>
      <c r="K85" s="24"/>
      <c r="L85" s="24"/>
      <c r="M85" s="24"/>
      <c r="N85" s="24"/>
      <c r="O85" s="24"/>
      <c r="P85" s="24"/>
      <c r="Q85" s="24"/>
      <c r="R85" s="24"/>
      <c r="S85" s="24"/>
      <c r="T85" s="24"/>
      <c r="U85" s="24"/>
      <c r="V85" s="64"/>
      <c r="W85" s="64"/>
      <c r="X85" s="64"/>
      <c r="Y85" s="64"/>
      <c r="Z85" s="64"/>
      <c r="AA85" s="64"/>
      <c r="AB85" s="64"/>
      <c r="AC85" s="64"/>
      <c r="AD85" s="64"/>
      <c r="AE85" s="64"/>
      <c r="AF85" s="64"/>
      <c r="AG85" s="24"/>
      <c r="AH85" s="24"/>
      <c r="AI85" s="24"/>
      <c r="AJ85" s="24"/>
      <c r="AK85" s="24"/>
      <c r="AL85" s="24"/>
      <c r="AM85" s="24"/>
      <c r="AN85" s="24"/>
    </row>
    <row r="86" spans="1:40" ht="37.5" hidden="1" thickTop="1" thickBot="1" x14ac:dyDescent="0.3">
      <c r="A86" s="24"/>
      <c r="B86" s="24"/>
      <c r="C86" s="24"/>
      <c r="D86" s="352" t="s">
        <v>2579</v>
      </c>
      <c r="E86" s="353"/>
      <c r="F86" s="123" t="s">
        <v>2594</v>
      </c>
      <c r="G86" s="59" t="s">
        <v>103</v>
      </c>
      <c r="H86" s="24"/>
      <c r="I86" s="24"/>
      <c r="J86" s="24"/>
      <c r="K86" s="24"/>
      <c r="L86" s="24"/>
      <c r="M86" s="24"/>
      <c r="N86" s="24"/>
      <c r="O86" s="24"/>
      <c r="P86" s="24"/>
      <c r="Q86" s="24"/>
      <c r="R86" s="24"/>
      <c r="S86" s="24"/>
      <c r="T86" s="24"/>
      <c r="U86" s="24"/>
      <c r="V86" s="64"/>
      <c r="W86" s="64"/>
      <c r="X86" s="64"/>
      <c r="Y86" s="64"/>
      <c r="Z86" s="64"/>
      <c r="AA86" s="64"/>
      <c r="AB86" s="64"/>
      <c r="AC86" s="64"/>
      <c r="AD86" s="64"/>
      <c r="AE86" s="64"/>
      <c r="AF86" s="64"/>
      <c r="AG86" s="24"/>
      <c r="AH86" s="24"/>
      <c r="AI86" s="24"/>
      <c r="AJ86" s="24"/>
      <c r="AK86" s="24"/>
      <c r="AL86" s="24"/>
      <c r="AM86" s="24"/>
      <c r="AN86" s="24"/>
    </row>
    <row r="87" spans="1:40" ht="16.5" hidden="1" thickTop="1" thickBot="1" x14ac:dyDescent="0.3">
      <c r="A87" s="24"/>
      <c r="B87" s="24"/>
      <c r="C87" s="24"/>
      <c r="D87" s="351">
        <f>D35</f>
        <v>1</v>
      </c>
      <c r="E87" s="351"/>
      <c r="F87" s="124">
        <v>20</v>
      </c>
      <c r="G87" s="124">
        <v>15</v>
      </c>
      <c r="H87" s="24"/>
      <c r="I87" s="24"/>
      <c r="J87" s="24"/>
      <c r="K87" s="24"/>
      <c r="L87" s="24"/>
      <c r="M87" s="24"/>
      <c r="N87" s="24"/>
      <c r="O87" s="24"/>
      <c r="P87" s="24"/>
      <c r="Q87" s="24"/>
      <c r="R87" s="24"/>
      <c r="S87" s="24"/>
      <c r="T87" s="24"/>
      <c r="U87" s="24"/>
      <c r="V87" s="64"/>
      <c r="W87" s="64"/>
      <c r="X87" s="64"/>
      <c r="Y87" s="64"/>
      <c r="Z87" s="64"/>
      <c r="AA87" s="64"/>
      <c r="AB87" s="64"/>
      <c r="AC87" s="64"/>
      <c r="AD87" s="64"/>
      <c r="AE87" s="64"/>
      <c r="AF87" s="64"/>
      <c r="AG87" s="24"/>
      <c r="AH87" s="24"/>
      <c r="AI87" s="24"/>
      <c r="AJ87" s="24"/>
      <c r="AK87" s="24"/>
      <c r="AL87" s="24"/>
      <c r="AM87" s="24"/>
      <c r="AN87" s="24"/>
    </row>
    <row r="88" spans="1:40" ht="16.5" hidden="1" thickTop="1" thickBot="1" x14ac:dyDescent="0.3">
      <c r="A88" s="24"/>
      <c r="B88" s="24"/>
      <c r="C88" s="24"/>
      <c r="D88" s="351">
        <f t="shared" ref="D88:D116" si="31">D36</f>
        <v>2</v>
      </c>
      <c r="E88" s="351"/>
      <c r="F88" s="124">
        <v>40</v>
      </c>
      <c r="G88" s="124">
        <v>20</v>
      </c>
      <c r="H88" s="24"/>
      <c r="I88" s="24"/>
      <c r="J88" s="24"/>
      <c r="K88" s="24"/>
      <c r="L88" s="24"/>
      <c r="M88" s="24"/>
      <c r="N88" s="24"/>
      <c r="O88" s="24"/>
      <c r="P88" s="24"/>
      <c r="Q88" s="24"/>
      <c r="R88" s="24"/>
      <c r="S88" s="24"/>
      <c r="T88" s="24"/>
      <c r="U88" s="24"/>
      <c r="V88" s="64"/>
      <c r="W88" s="64"/>
      <c r="X88" s="64"/>
      <c r="Y88" s="64"/>
      <c r="Z88" s="64"/>
      <c r="AA88" s="64"/>
      <c r="AB88" s="64"/>
      <c r="AC88" s="64"/>
      <c r="AD88" s="64"/>
      <c r="AE88" s="64"/>
      <c r="AF88" s="64"/>
      <c r="AG88" s="24"/>
      <c r="AH88" s="24"/>
      <c r="AI88" s="24"/>
      <c r="AJ88" s="24"/>
      <c r="AK88" s="24"/>
      <c r="AL88" s="24"/>
      <c r="AM88" s="24"/>
      <c r="AN88" s="24"/>
    </row>
    <row r="89" spans="1:40" ht="16.5" hidden="1" thickTop="1" thickBot="1" x14ac:dyDescent="0.3">
      <c r="A89" s="24"/>
      <c r="B89" s="24"/>
      <c r="C89" s="24"/>
      <c r="D89" s="351">
        <f t="shared" si="31"/>
        <v>3</v>
      </c>
      <c r="E89" s="351"/>
      <c r="F89" s="124">
        <v>50</v>
      </c>
      <c r="G89" s="124">
        <v>14</v>
      </c>
      <c r="H89" s="24"/>
      <c r="I89" s="24"/>
      <c r="J89" s="24"/>
      <c r="K89" s="24"/>
      <c r="L89" s="24"/>
      <c r="M89" s="24"/>
      <c r="N89" s="24"/>
      <c r="O89" s="24"/>
      <c r="P89" s="24"/>
      <c r="Q89" s="24"/>
      <c r="R89" s="24"/>
      <c r="S89" s="24"/>
      <c r="T89" s="24"/>
      <c r="U89" s="24"/>
      <c r="V89" s="64"/>
      <c r="W89" s="64"/>
      <c r="X89" s="64"/>
      <c r="Y89" s="64"/>
      <c r="Z89" s="64"/>
      <c r="AA89" s="64"/>
      <c r="AB89" s="64"/>
      <c r="AC89" s="64"/>
      <c r="AD89" s="64"/>
      <c r="AE89" s="64"/>
      <c r="AF89" s="64"/>
      <c r="AG89" s="24"/>
      <c r="AH89" s="24"/>
      <c r="AI89" s="24"/>
      <c r="AJ89" s="24"/>
      <c r="AK89" s="24"/>
      <c r="AL89" s="24"/>
      <c r="AM89" s="24"/>
      <c r="AN89" s="24"/>
    </row>
    <row r="90" spans="1:40" ht="16.5" hidden="1" thickTop="1" thickBot="1" x14ac:dyDescent="0.3">
      <c r="A90" s="24"/>
      <c r="B90" s="24"/>
      <c r="C90" s="24"/>
      <c r="D90" s="351">
        <f t="shared" si="31"/>
        <v>4</v>
      </c>
      <c r="E90" s="351"/>
      <c r="F90" s="124">
        <v>17</v>
      </c>
      <c r="G90" s="124">
        <v>13</v>
      </c>
      <c r="H90" s="24"/>
      <c r="I90" s="24"/>
      <c r="J90" s="24"/>
      <c r="K90" s="24"/>
      <c r="L90" s="24"/>
      <c r="M90" s="24"/>
      <c r="N90" s="24"/>
      <c r="O90" s="24"/>
      <c r="P90" s="24"/>
      <c r="Q90" s="24"/>
      <c r="R90" s="24"/>
      <c r="S90" s="24"/>
      <c r="T90" s="24"/>
      <c r="U90" s="24"/>
      <c r="V90" s="64"/>
      <c r="W90" s="64"/>
      <c r="X90" s="64"/>
      <c r="Y90" s="64"/>
      <c r="Z90" s="64"/>
      <c r="AA90" s="64"/>
      <c r="AB90" s="64"/>
      <c r="AC90" s="64"/>
      <c r="AD90" s="64"/>
      <c r="AE90" s="64"/>
      <c r="AF90" s="64"/>
      <c r="AG90" s="24"/>
      <c r="AH90" s="24"/>
      <c r="AI90" s="24"/>
      <c r="AJ90" s="24"/>
      <c r="AK90" s="24"/>
      <c r="AL90" s="24"/>
      <c r="AM90" s="24"/>
      <c r="AN90" s="24"/>
    </row>
    <row r="91" spans="1:40" ht="13.5" hidden="1" thickTop="1" thickBot="1" x14ac:dyDescent="0.25">
      <c r="A91" s="24"/>
      <c r="B91" s="24"/>
      <c r="C91" s="24"/>
      <c r="D91" s="351">
        <f t="shared" si="31"/>
        <v>5</v>
      </c>
      <c r="E91" s="351"/>
      <c r="F91" s="124">
        <f>Recursos!C31</f>
        <v>0</v>
      </c>
      <c r="G91" s="124">
        <f>Recursos!D31</f>
        <v>0</v>
      </c>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1:40" ht="13.5" hidden="1" thickTop="1" thickBot="1" x14ac:dyDescent="0.25">
      <c r="A92" s="24"/>
      <c r="B92" s="24"/>
      <c r="C92" s="24"/>
      <c r="D92" s="351">
        <f t="shared" si="31"/>
        <v>6</v>
      </c>
      <c r="E92" s="351"/>
      <c r="F92" s="124">
        <f>Recursos!C32</f>
        <v>0</v>
      </c>
      <c r="G92" s="124">
        <f>Recursos!D32</f>
        <v>0</v>
      </c>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1:40" ht="13.5" hidden="1" thickTop="1" thickBot="1" x14ac:dyDescent="0.25">
      <c r="A93" s="24"/>
      <c r="B93" s="24"/>
      <c r="C93" s="24"/>
      <c r="D93" s="351">
        <f t="shared" si="31"/>
        <v>7</v>
      </c>
      <c r="E93" s="351"/>
      <c r="F93" s="124">
        <f>Recursos!C33</f>
        <v>0</v>
      </c>
      <c r="G93" s="124">
        <f>Recursos!D33</f>
        <v>0</v>
      </c>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1:40" ht="13.5" hidden="1" thickTop="1" thickBot="1" x14ac:dyDescent="0.25">
      <c r="A94" s="24"/>
      <c r="B94" s="24"/>
      <c r="C94" s="24"/>
      <c r="D94" s="351">
        <f t="shared" si="31"/>
        <v>8</v>
      </c>
      <c r="E94" s="351"/>
      <c r="F94" s="124">
        <f>Recursos!C34</f>
        <v>0</v>
      </c>
      <c r="G94" s="124">
        <f>Recursos!D34</f>
        <v>0</v>
      </c>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1:40" ht="13.5" hidden="1" thickTop="1" thickBot="1" x14ac:dyDescent="0.25">
      <c r="A95" s="24"/>
      <c r="B95" s="24"/>
      <c r="C95" s="24"/>
      <c r="D95" s="351">
        <f t="shared" si="31"/>
        <v>9</v>
      </c>
      <c r="E95" s="351"/>
      <c r="F95" s="124">
        <f>Recursos!C35</f>
        <v>0</v>
      </c>
      <c r="G95" s="124">
        <f>Recursos!D35</f>
        <v>0</v>
      </c>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1:40" ht="13.5" hidden="1" thickTop="1" thickBot="1" x14ac:dyDescent="0.25">
      <c r="A96" s="24"/>
      <c r="B96" s="24"/>
      <c r="C96" s="24"/>
      <c r="D96" s="351">
        <f t="shared" si="31"/>
        <v>10</v>
      </c>
      <c r="E96" s="351"/>
      <c r="F96" s="124">
        <f>Recursos!C36</f>
        <v>0</v>
      </c>
      <c r="G96" s="124">
        <f>Recursos!D36</f>
        <v>0</v>
      </c>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1:40" ht="13.5" hidden="1" thickTop="1" thickBot="1" x14ac:dyDescent="0.25">
      <c r="A97" s="24"/>
      <c r="B97" s="24"/>
      <c r="C97" s="24"/>
      <c r="D97" s="351">
        <f t="shared" si="31"/>
        <v>11</v>
      </c>
      <c r="E97" s="351"/>
      <c r="F97" s="124">
        <f>Recursos!C37</f>
        <v>0</v>
      </c>
      <c r="G97" s="124">
        <f>Recursos!D37</f>
        <v>0</v>
      </c>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1:40" ht="13.5" hidden="1" thickTop="1" thickBot="1" x14ac:dyDescent="0.25">
      <c r="A98" s="24"/>
      <c r="B98" s="24"/>
      <c r="C98" s="24"/>
      <c r="D98" s="351">
        <f t="shared" si="31"/>
        <v>12</v>
      </c>
      <c r="E98" s="351"/>
      <c r="F98" s="124">
        <f>Recursos!C38</f>
        <v>0</v>
      </c>
      <c r="G98" s="124">
        <f>Recursos!D38</f>
        <v>0</v>
      </c>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row>
    <row r="99" spans="1:40" ht="13.5" hidden="1" thickTop="1" thickBot="1" x14ac:dyDescent="0.25">
      <c r="A99" s="24"/>
      <c r="B99" s="24"/>
      <c r="C99" s="24"/>
      <c r="D99" s="351">
        <f t="shared" si="31"/>
        <v>13</v>
      </c>
      <c r="E99" s="351"/>
      <c r="F99" s="124">
        <f>Recursos!C39</f>
        <v>0</v>
      </c>
      <c r="G99" s="124">
        <f>Recursos!D39</f>
        <v>0</v>
      </c>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row>
    <row r="100" spans="1:40" ht="13.5" hidden="1" thickTop="1" thickBot="1" x14ac:dyDescent="0.25">
      <c r="A100" s="24"/>
      <c r="B100" s="24"/>
      <c r="C100" s="24"/>
      <c r="D100" s="351">
        <f t="shared" si="31"/>
        <v>14</v>
      </c>
      <c r="E100" s="351"/>
      <c r="F100" s="124">
        <f>Recursos!C40</f>
        <v>0</v>
      </c>
      <c r="G100" s="124">
        <f>Recursos!D40</f>
        <v>0</v>
      </c>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row>
    <row r="101" spans="1:40" ht="13.5" hidden="1" thickTop="1" thickBot="1" x14ac:dyDescent="0.25">
      <c r="A101" s="24"/>
      <c r="B101" s="24"/>
      <c r="C101" s="24"/>
      <c r="D101" s="351">
        <f t="shared" si="31"/>
        <v>15</v>
      </c>
      <c r="E101" s="351"/>
      <c r="F101" s="124">
        <f>Recursos!C41</f>
        <v>0</v>
      </c>
      <c r="G101" s="124">
        <f>Recursos!D41</f>
        <v>0</v>
      </c>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row>
    <row r="102" spans="1:40" ht="13.5" hidden="1" thickTop="1" thickBot="1" x14ac:dyDescent="0.25">
      <c r="A102" s="24"/>
      <c r="B102" s="24"/>
      <c r="C102" s="24"/>
      <c r="D102" s="351">
        <f t="shared" si="31"/>
        <v>16</v>
      </c>
      <c r="E102" s="351"/>
      <c r="F102" s="12"/>
      <c r="G102" s="12"/>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row>
    <row r="103" spans="1:40" ht="13.5" hidden="1" thickTop="1" thickBot="1" x14ac:dyDescent="0.25">
      <c r="A103" s="24"/>
      <c r="B103" s="24"/>
      <c r="C103" s="24"/>
      <c r="D103" s="351">
        <f t="shared" si="31"/>
        <v>17</v>
      </c>
      <c r="E103" s="351"/>
      <c r="F103" s="12"/>
      <c r="G103" s="12"/>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row>
    <row r="104" spans="1:40" ht="13.5" hidden="1" thickTop="1" thickBot="1" x14ac:dyDescent="0.25">
      <c r="A104" s="24"/>
      <c r="B104" s="24"/>
      <c r="C104" s="24"/>
      <c r="D104" s="351">
        <f t="shared" si="31"/>
        <v>18</v>
      </c>
      <c r="E104" s="351"/>
      <c r="F104" s="12"/>
      <c r="G104" s="12"/>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row>
    <row r="105" spans="1:40" ht="13.5" hidden="1" thickTop="1" thickBot="1" x14ac:dyDescent="0.25">
      <c r="A105" s="24"/>
      <c r="B105" s="24"/>
      <c r="C105" s="24"/>
      <c r="D105" s="351">
        <f t="shared" si="31"/>
        <v>19</v>
      </c>
      <c r="E105" s="351"/>
      <c r="F105" s="12"/>
      <c r="G105" s="12"/>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row>
    <row r="106" spans="1:40" ht="13.5" hidden="1" thickTop="1" thickBot="1" x14ac:dyDescent="0.25">
      <c r="A106" s="24"/>
      <c r="B106" s="24"/>
      <c r="C106" s="24"/>
      <c r="D106" s="351">
        <f t="shared" si="31"/>
        <v>20</v>
      </c>
      <c r="E106" s="351"/>
      <c r="F106" s="12"/>
      <c r="G106" s="12"/>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row>
    <row r="107" spans="1:40" ht="13.5" hidden="1" thickTop="1" thickBot="1" x14ac:dyDescent="0.25">
      <c r="A107" s="24"/>
      <c r="B107" s="24"/>
      <c r="C107" s="24"/>
      <c r="D107" s="351">
        <f t="shared" si="31"/>
        <v>21</v>
      </c>
      <c r="E107" s="351"/>
      <c r="F107" s="12"/>
      <c r="G107" s="12"/>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row>
    <row r="108" spans="1:40" ht="13.5" hidden="1" thickTop="1" thickBot="1" x14ac:dyDescent="0.25">
      <c r="A108" s="24"/>
      <c r="B108" s="24"/>
      <c r="C108" s="24"/>
      <c r="D108" s="351">
        <f t="shared" si="31"/>
        <v>22</v>
      </c>
      <c r="E108" s="351"/>
      <c r="F108" s="12"/>
      <c r="G108" s="12"/>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row>
    <row r="109" spans="1:40" ht="13.5" hidden="1" thickTop="1" thickBot="1" x14ac:dyDescent="0.25">
      <c r="A109" s="24"/>
      <c r="B109" s="24"/>
      <c r="C109" s="24"/>
      <c r="D109" s="351">
        <f t="shared" si="31"/>
        <v>23</v>
      </c>
      <c r="E109" s="351"/>
      <c r="F109" s="12"/>
      <c r="G109" s="12"/>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row>
    <row r="110" spans="1:40" ht="13.5" hidden="1" thickTop="1" thickBot="1" x14ac:dyDescent="0.25">
      <c r="A110" s="24"/>
      <c r="B110" s="24"/>
      <c r="C110" s="24"/>
      <c r="D110" s="351">
        <f t="shared" si="31"/>
        <v>24</v>
      </c>
      <c r="E110" s="351"/>
      <c r="F110" s="12"/>
      <c r="G110" s="12"/>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row>
    <row r="111" spans="1:40" ht="13.5" hidden="1" thickTop="1" thickBot="1" x14ac:dyDescent="0.25">
      <c r="A111" s="24"/>
      <c r="B111" s="24"/>
      <c r="C111" s="24"/>
      <c r="D111" s="351">
        <f t="shared" si="31"/>
        <v>25</v>
      </c>
      <c r="E111" s="351"/>
      <c r="F111" s="12"/>
      <c r="G111" s="12"/>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row>
    <row r="112" spans="1:40" ht="13.5" hidden="1" thickTop="1" thickBot="1" x14ac:dyDescent="0.25">
      <c r="A112" s="24"/>
      <c r="B112" s="24"/>
      <c r="C112" s="24"/>
      <c r="D112" s="351">
        <f t="shared" si="31"/>
        <v>26</v>
      </c>
      <c r="E112" s="351"/>
      <c r="F112" s="12"/>
      <c r="G112" s="12"/>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row>
    <row r="113" spans="1:40" ht="13.5" hidden="1" thickTop="1" thickBot="1" x14ac:dyDescent="0.25">
      <c r="A113" s="24"/>
      <c r="B113" s="24"/>
      <c r="C113" s="24"/>
      <c r="D113" s="351">
        <f t="shared" si="31"/>
        <v>27</v>
      </c>
      <c r="E113" s="351"/>
      <c r="F113" s="12"/>
      <c r="G113" s="12"/>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row>
    <row r="114" spans="1:40" ht="13.5" hidden="1" thickTop="1" thickBot="1" x14ac:dyDescent="0.25">
      <c r="A114" s="24"/>
      <c r="B114" s="24"/>
      <c r="C114" s="24"/>
      <c r="D114" s="351">
        <f t="shared" si="31"/>
        <v>28</v>
      </c>
      <c r="E114" s="351"/>
      <c r="F114" s="12"/>
      <c r="G114" s="12"/>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row>
    <row r="115" spans="1:40" ht="13.5" hidden="1" thickTop="1" thickBot="1" x14ac:dyDescent="0.25">
      <c r="A115" s="24"/>
      <c r="B115" s="24"/>
      <c r="C115" s="24"/>
      <c r="D115" s="351">
        <f t="shared" si="31"/>
        <v>29</v>
      </c>
      <c r="E115" s="351"/>
      <c r="F115" s="12"/>
      <c r="G115" s="12"/>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row>
    <row r="116" spans="1:40" ht="13.5" hidden="1" thickTop="1" thickBot="1" x14ac:dyDescent="0.25">
      <c r="A116" s="24"/>
      <c r="B116" s="24"/>
      <c r="C116" s="24"/>
      <c r="D116" s="351">
        <f t="shared" si="31"/>
        <v>30</v>
      </c>
      <c r="E116" s="351"/>
      <c r="F116" s="12"/>
      <c r="G116" s="12"/>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row>
    <row r="117" spans="1:40" ht="12.75" hidden="1" thickTop="1" x14ac:dyDescent="0.2">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row>
    <row r="118" spans="1:40"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row>
    <row r="119" spans="1:40" x14ac:dyDescent="0.2">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row>
    <row r="120" spans="1:40"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row>
    <row r="121" spans="1:40"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row>
    <row r="122" spans="1:40" x14ac:dyDescent="0.2">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row>
    <row r="123" spans="1:40" x14ac:dyDescent="0.2">
      <c r="A123" s="24"/>
      <c r="B123" s="24"/>
      <c r="C123" s="24"/>
      <c r="D123" s="24"/>
      <c r="E123" s="24"/>
      <c r="F123" s="24"/>
      <c r="G123" s="24"/>
      <c r="H123" s="24"/>
      <c r="I123" s="24"/>
      <c r="J123" s="2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24"/>
      <c r="AH123" s="24"/>
      <c r="AI123" s="24"/>
      <c r="AJ123" s="24"/>
      <c r="AK123" s="24"/>
      <c r="AL123" s="24"/>
      <c r="AM123" s="24"/>
      <c r="AN123" s="24"/>
    </row>
    <row r="124" spans="1:40" x14ac:dyDescent="0.2">
      <c r="A124" s="24"/>
      <c r="B124" s="24"/>
      <c r="C124" s="24"/>
      <c r="D124" s="24"/>
      <c r="E124" s="24"/>
      <c r="F124" s="24"/>
      <c r="G124" s="24"/>
      <c r="H124" s="24"/>
      <c r="I124" s="24"/>
      <c r="J124" s="2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24"/>
      <c r="AH124" s="24"/>
      <c r="AI124" s="24"/>
      <c r="AJ124" s="24"/>
      <c r="AK124" s="24"/>
      <c r="AL124" s="24"/>
      <c r="AM124" s="24"/>
      <c r="AN124" s="24"/>
    </row>
    <row r="125" spans="1:40" x14ac:dyDescent="0.2">
      <c r="A125" s="24"/>
      <c r="B125" s="24"/>
      <c r="C125" s="24"/>
      <c r="D125" s="24"/>
      <c r="E125" s="24"/>
      <c r="F125" s="24"/>
      <c r="G125" s="24"/>
      <c r="H125" s="24"/>
      <c r="I125" s="24"/>
      <c r="J125" s="2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24"/>
      <c r="AH125" s="24"/>
      <c r="AI125" s="24"/>
      <c r="AJ125" s="24"/>
      <c r="AK125" s="24"/>
      <c r="AL125" s="24"/>
      <c r="AM125" s="24"/>
      <c r="AN125" s="24"/>
    </row>
    <row r="126" spans="1:40" x14ac:dyDescent="0.2">
      <c r="A126" s="24"/>
      <c r="B126" s="24"/>
      <c r="C126" s="24"/>
      <c r="D126" s="24"/>
      <c r="E126" s="24"/>
      <c r="F126" s="24"/>
      <c r="G126" s="24"/>
      <c r="H126" s="24"/>
      <c r="I126" s="24"/>
      <c r="J126" s="2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24"/>
      <c r="AH126" s="24"/>
      <c r="AI126" s="24"/>
      <c r="AJ126" s="24"/>
      <c r="AK126" s="24"/>
      <c r="AL126" s="24"/>
      <c r="AM126" s="24"/>
      <c r="AN126" s="24"/>
    </row>
    <row r="127" spans="1:40" x14ac:dyDescent="0.2">
      <c r="A127" s="24"/>
      <c r="B127" s="24"/>
      <c r="C127" s="24"/>
      <c r="D127" s="24"/>
      <c r="E127" s="24"/>
      <c r="F127" s="24"/>
      <c r="G127" s="24"/>
      <c r="H127" s="24"/>
      <c r="I127" s="24"/>
      <c r="J127" s="2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24"/>
      <c r="AH127" s="24"/>
      <c r="AI127" s="24"/>
      <c r="AJ127" s="24"/>
      <c r="AK127" s="24"/>
      <c r="AL127" s="24"/>
      <c r="AM127" s="24"/>
      <c r="AN127" s="24"/>
    </row>
    <row r="128" spans="1:40" x14ac:dyDescent="0.2">
      <c r="A128" s="24"/>
      <c r="B128" s="24"/>
      <c r="C128" s="24"/>
      <c r="D128" s="24"/>
      <c r="E128" s="24"/>
      <c r="F128" s="24"/>
      <c r="G128" s="24"/>
      <c r="H128" s="24"/>
      <c r="I128" s="24"/>
      <c r="J128" s="2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24"/>
      <c r="AH128" s="24"/>
      <c r="AI128" s="24"/>
      <c r="AJ128" s="24"/>
      <c r="AK128" s="24"/>
      <c r="AL128" s="24"/>
      <c r="AM128" s="24"/>
      <c r="AN128" s="24"/>
    </row>
    <row r="129" spans="1:40" x14ac:dyDescent="0.2">
      <c r="A129" s="24"/>
      <c r="B129" s="24"/>
      <c r="C129" s="24"/>
      <c r="D129" s="24"/>
      <c r="E129" s="24"/>
      <c r="F129" s="24"/>
      <c r="G129" s="24"/>
      <c r="H129" s="24"/>
      <c r="I129" s="24"/>
      <c r="J129" s="2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24"/>
      <c r="AH129" s="24"/>
      <c r="AI129" s="24"/>
      <c r="AJ129" s="24"/>
      <c r="AK129" s="24"/>
      <c r="AL129" s="24"/>
      <c r="AM129" s="24"/>
      <c r="AN129" s="24"/>
    </row>
    <row r="130" spans="1:40" x14ac:dyDescent="0.2">
      <c r="A130" s="24"/>
      <c r="B130" s="24"/>
      <c r="C130" s="24"/>
      <c r="D130" s="24"/>
      <c r="E130" s="24"/>
      <c r="F130" s="24"/>
      <c r="G130" s="24"/>
      <c r="H130" s="24"/>
      <c r="I130" s="24"/>
      <c r="J130" s="2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24"/>
      <c r="AH130" s="24"/>
      <c r="AI130" s="24"/>
      <c r="AJ130" s="24"/>
      <c r="AK130" s="24"/>
      <c r="AL130" s="24"/>
      <c r="AM130" s="24"/>
      <c r="AN130" s="24"/>
    </row>
    <row r="131" spans="1:40" x14ac:dyDescent="0.2">
      <c r="A131" s="24"/>
      <c r="B131" s="24"/>
      <c r="C131" s="24"/>
      <c r="D131" s="24"/>
      <c r="E131" s="24"/>
      <c r="F131" s="24"/>
      <c r="G131" s="24"/>
      <c r="H131" s="24"/>
      <c r="I131" s="24"/>
      <c r="J131" s="2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24"/>
      <c r="AH131" s="24"/>
      <c r="AI131" s="24"/>
      <c r="AJ131" s="24"/>
      <c r="AK131" s="24"/>
      <c r="AL131" s="24"/>
      <c r="AM131" s="24"/>
      <c r="AN131" s="24"/>
    </row>
    <row r="132" spans="1:40" x14ac:dyDescent="0.2">
      <c r="A132" s="24"/>
      <c r="B132" s="24"/>
      <c r="C132" s="24"/>
      <c r="D132" s="24"/>
      <c r="E132" s="24"/>
      <c r="F132" s="24"/>
      <c r="G132" s="24"/>
      <c r="H132" s="24"/>
      <c r="I132" s="24"/>
      <c r="J132" s="2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24"/>
      <c r="AH132" s="24"/>
      <c r="AI132" s="24"/>
      <c r="AJ132" s="24"/>
      <c r="AK132" s="24"/>
      <c r="AL132" s="24"/>
      <c r="AM132" s="24"/>
      <c r="AN132" s="24"/>
    </row>
    <row r="133" spans="1:40" x14ac:dyDescent="0.2">
      <c r="A133" s="24"/>
      <c r="B133" s="24"/>
      <c r="C133" s="24"/>
      <c r="D133" s="24"/>
      <c r="E133" s="24"/>
      <c r="F133" s="24"/>
      <c r="G133" s="24"/>
      <c r="H133" s="24"/>
      <c r="I133" s="24"/>
      <c r="J133" s="2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24"/>
      <c r="AH133" s="24"/>
      <c r="AI133" s="24"/>
      <c r="AJ133" s="24"/>
      <c r="AK133" s="24"/>
      <c r="AL133" s="24"/>
      <c r="AM133" s="24"/>
      <c r="AN133" s="24"/>
    </row>
    <row r="134" spans="1:40" x14ac:dyDescent="0.2">
      <c r="A134" s="24"/>
      <c r="B134" s="24"/>
      <c r="C134" s="24"/>
      <c r="D134" s="24"/>
      <c r="E134" s="24"/>
      <c r="F134" s="24"/>
      <c r="G134" s="24"/>
      <c r="H134" s="24"/>
      <c r="I134" s="24"/>
      <c r="J134" s="2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24"/>
      <c r="AH134" s="24"/>
      <c r="AI134" s="24"/>
      <c r="AJ134" s="24"/>
      <c r="AK134" s="24"/>
      <c r="AL134" s="24"/>
      <c r="AM134" s="24"/>
      <c r="AN134" s="24"/>
    </row>
    <row r="135" spans="1:40" x14ac:dyDescent="0.2">
      <c r="A135" s="24"/>
      <c r="B135" s="24"/>
      <c r="C135" s="24"/>
      <c r="D135" s="24"/>
      <c r="E135" s="24"/>
      <c r="F135" s="24"/>
      <c r="G135" s="24"/>
      <c r="H135" s="24"/>
      <c r="I135" s="24"/>
      <c r="J135" s="2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24"/>
      <c r="AH135" s="24"/>
      <c r="AI135" s="24"/>
      <c r="AJ135" s="24"/>
      <c r="AK135" s="24"/>
      <c r="AL135" s="24"/>
      <c r="AM135" s="24"/>
      <c r="AN135" s="24"/>
    </row>
    <row r="136" spans="1:40" x14ac:dyDescent="0.2">
      <c r="A136" s="24"/>
      <c r="B136" s="24"/>
      <c r="C136" s="24"/>
      <c r="D136" s="24"/>
      <c r="E136" s="24"/>
      <c r="F136" s="24"/>
      <c r="G136" s="24"/>
      <c r="H136" s="24"/>
      <c r="I136" s="24"/>
      <c r="J136" s="2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24"/>
      <c r="AH136" s="24"/>
      <c r="AI136" s="24"/>
      <c r="AJ136" s="24"/>
      <c r="AK136" s="24"/>
      <c r="AL136" s="24"/>
      <c r="AM136" s="24"/>
      <c r="AN136" s="24"/>
    </row>
    <row r="137" spans="1:40" x14ac:dyDescent="0.2">
      <c r="A137" s="24"/>
      <c r="B137" s="24"/>
      <c r="C137" s="24"/>
      <c r="D137" s="24"/>
      <c r="E137" s="24"/>
      <c r="F137" s="24"/>
      <c r="G137" s="24"/>
      <c r="H137" s="24"/>
      <c r="I137" s="24"/>
      <c r="J137" s="2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24"/>
      <c r="AH137" s="24"/>
      <c r="AI137" s="24"/>
      <c r="AJ137" s="24"/>
      <c r="AK137" s="24"/>
      <c r="AL137" s="24"/>
      <c r="AM137" s="24"/>
      <c r="AN137" s="24"/>
    </row>
    <row r="138" spans="1:40" x14ac:dyDescent="0.2">
      <c r="A138" s="24"/>
      <c r="B138" s="24"/>
      <c r="C138" s="24"/>
      <c r="D138" s="24"/>
      <c r="E138" s="24"/>
      <c r="F138" s="24"/>
      <c r="G138" s="24"/>
      <c r="H138" s="24"/>
      <c r="I138" s="24"/>
      <c r="J138" s="2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24"/>
      <c r="AH138" s="24"/>
      <c r="AI138" s="24"/>
      <c r="AJ138" s="24"/>
      <c r="AK138" s="24"/>
      <c r="AL138" s="24"/>
      <c r="AM138" s="24"/>
      <c r="AN138" s="24"/>
    </row>
    <row r="139" spans="1:40" x14ac:dyDescent="0.2">
      <c r="A139" s="24"/>
      <c r="B139" s="24"/>
      <c r="C139" s="24"/>
      <c r="D139" s="24"/>
      <c r="E139" s="24"/>
      <c r="F139" s="24"/>
      <c r="G139" s="24"/>
      <c r="H139" s="24"/>
      <c r="I139" s="24"/>
      <c r="J139" s="2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24"/>
      <c r="AH139" s="24"/>
      <c r="AI139" s="24"/>
      <c r="AJ139" s="24"/>
      <c r="AK139" s="24"/>
      <c r="AL139" s="24"/>
      <c r="AM139" s="24"/>
      <c r="AN139" s="24"/>
    </row>
    <row r="140" spans="1:40" x14ac:dyDescent="0.2">
      <c r="A140" s="24"/>
      <c r="B140" s="24"/>
      <c r="C140" s="24"/>
      <c r="D140" s="24"/>
      <c r="E140" s="24"/>
      <c r="F140" s="24"/>
      <c r="G140" s="24"/>
      <c r="H140" s="24"/>
      <c r="I140" s="24"/>
      <c r="J140" s="2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24"/>
      <c r="AH140" s="24"/>
      <c r="AI140" s="24"/>
      <c r="AJ140" s="24"/>
      <c r="AK140" s="24"/>
      <c r="AL140" s="24"/>
      <c r="AM140" s="24"/>
      <c r="AN140" s="24"/>
    </row>
    <row r="141" spans="1:40" x14ac:dyDescent="0.2">
      <c r="A141" s="24"/>
      <c r="B141" s="24"/>
      <c r="C141" s="24"/>
      <c r="D141" s="24"/>
      <c r="E141" s="24"/>
      <c r="F141" s="24"/>
      <c r="G141" s="24"/>
      <c r="H141" s="24"/>
      <c r="I141" s="24"/>
      <c r="J141" s="2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24"/>
      <c r="AH141" s="24"/>
      <c r="AI141" s="24"/>
      <c r="AJ141" s="24"/>
      <c r="AK141" s="24"/>
      <c r="AL141" s="24"/>
      <c r="AM141" s="24"/>
      <c r="AN141" s="24"/>
    </row>
    <row r="142" spans="1:40" x14ac:dyDescent="0.2">
      <c r="A142" s="24"/>
      <c r="B142" s="24"/>
      <c r="C142" s="24"/>
      <c r="D142" s="24"/>
      <c r="E142" s="24"/>
      <c r="F142" s="24"/>
      <c r="G142" s="24"/>
      <c r="H142" s="24"/>
      <c r="I142" s="24"/>
      <c r="J142" s="2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24"/>
      <c r="AH142" s="24"/>
      <c r="AI142" s="24"/>
      <c r="AJ142" s="24"/>
      <c r="AK142" s="24"/>
      <c r="AL142" s="24"/>
      <c r="AM142" s="24"/>
      <c r="AN142" s="24"/>
    </row>
    <row r="143" spans="1:40" x14ac:dyDescent="0.2">
      <c r="A143" s="24"/>
      <c r="B143" s="24"/>
      <c r="C143" s="24"/>
      <c r="D143" s="24"/>
      <c r="E143" s="24"/>
      <c r="F143" s="24"/>
      <c r="G143" s="24"/>
      <c r="H143" s="24"/>
      <c r="I143" s="24"/>
      <c r="J143" s="2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24"/>
      <c r="AH143" s="24"/>
      <c r="AI143" s="24"/>
      <c r="AJ143" s="24"/>
      <c r="AK143" s="24"/>
      <c r="AL143" s="24"/>
      <c r="AM143" s="24"/>
      <c r="AN143" s="24"/>
    </row>
    <row r="144" spans="1:40" x14ac:dyDescent="0.2">
      <c r="A144" s="24"/>
      <c r="B144" s="24"/>
      <c r="C144" s="24"/>
      <c r="D144" s="24"/>
      <c r="E144" s="24"/>
      <c r="F144" s="24"/>
      <c r="G144" s="24"/>
      <c r="H144" s="24"/>
      <c r="I144" s="24"/>
      <c r="J144" s="2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24"/>
      <c r="AH144" s="24"/>
      <c r="AI144" s="24"/>
      <c r="AJ144" s="24"/>
      <c r="AK144" s="24"/>
      <c r="AL144" s="24"/>
      <c r="AM144" s="24"/>
      <c r="AN144" s="24"/>
    </row>
    <row r="145" spans="1:40" x14ac:dyDescent="0.2">
      <c r="A145" s="24"/>
      <c r="B145" s="24"/>
      <c r="C145" s="24"/>
      <c r="D145" s="24"/>
      <c r="E145" s="24"/>
      <c r="F145" s="24"/>
      <c r="G145" s="24"/>
      <c r="H145" s="24"/>
      <c r="I145" s="24"/>
      <c r="J145" s="2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24"/>
      <c r="AH145" s="24"/>
      <c r="AI145" s="24"/>
      <c r="AJ145" s="24"/>
      <c r="AK145" s="24"/>
      <c r="AL145" s="24"/>
      <c r="AM145" s="24"/>
      <c r="AN145" s="24"/>
    </row>
    <row r="146" spans="1:40" x14ac:dyDescent="0.2">
      <c r="A146" s="24"/>
      <c r="B146" s="24"/>
      <c r="C146" s="24"/>
      <c r="D146" s="24"/>
      <c r="E146" s="24"/>
      <c r="F146" s="24"/>
      <c r="G146" s="24"/>
      <c r="H146" s="24"/>
      <c r="I146" s="24"/>
      <c r="J146" s="2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24"/>
      <c r="AH146" s="24"/>
      <c r="AI146" s="24"/>
      <c r="AJ146" s="24"/>
      <c r="AK146" s="24"/>
      <c r="AL146" s="24"/>
      <c r="AM146" s="24"/>
      <c r="AN146" s="24"/>
    </row>
    <row r="147" spans="1:40" x14ac:dyDescent="0.2">
      <c r="A147" s="24"/>
      <c r="B147" s="24"/>
      <c r="C147" s="24"/>
      <c r="D147" s="24"/>
      <c r="E147" s="24"/>
      <c r="F147" s="24"/>
      <c r="G147" s="24"/>
      <c r="H147" s="24"/>
      <c r="I147" s="24"/>
      <c r="J147" s="2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24"/>
      <c r="AH147" s="24"/>
      <c r="AI147" s="24"/>
      <c r="AJ147" s="24"/>
      <c r="AK147" s="24"/>
      <c r="AL147" s="24"/>
      <c r="AM147" s="24"/>
      <c r="AN147" s="24"/>
    </row>
    <row r="148" spans="1:40" x14ac:dyDescent="0.2">
      <c r="A148" s="24"/>
      <c r="B148" s="24"/>
      <c r="C148" s="24"/>
      <c r="D148" s="24"/>
      <c r="E148" s="24"/>
      <c r="F148" s="24"/>
      <c r="G148" s="24"/>
      <c r="H148" s="24"/>
      <c r="I148" s="24"/>
      <c r="J148" s="2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24"/>
      <c r="AH148" s="24"/>
      <c r="AI148" s="24"/>
      <c r="AJ148" s="24"/>
      <c r="AK148" s="24"/>
      <c r="AL148" s="24"/>
      <c r="AM148" s="24"/>
      <c r="AN148" s="24"/>
    </row>
    <row r="149" spans="1:40" x14ac:dyDescent="0.2">
      <c r="A149" s="24"/>
      <c r="B149" s="24"/>
      <c r="C149" s="24"/>
      <c r="D149" s="24"/>
      <c r="E149" s="24"/>
      <c r="F149" s="24"/>
      <c r="G149" s="24"/>
      <c r="H149" s="24"/>
      <c r="I149" s="24"/>
      <c r="J149" s="2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24"/>
      <c r="AH149" s="24"/>
      <c r="AI149" s="24"/>
      <c r="AJ149" s="24"/>
      <c r="AK149" s="24"/>
      <c r="AL149" s="24"/>
      <c r="AM149" s="24"/>
      <c r="AN149" s="24"/>
    </row>
    <row r="150" spans="1:40" x14ac:dyDescent="0.2">
      <c r="A150" s="24"/>
      <c r="B150" s="24"/>
      <c r="C150" s="24"/>
      <c r="D150" s="24"/>
      <c r="E150" s="24"/>
      <c r="F150" s="24"/>
      <c r="G150" s="24"/>
      <c r="H150" s="24"/>
      <c r="I150" s="24"/>
      <c r="J150" s="2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24"/>
      <c r="AH150" s="24"/>
      <c r="AI150" s="24"/>
      <c r="AJ150" s="24"/>
      <c r="AK150" s="24"/>
      <c r="AL150" s="24"/>
      <c r="AM150" s="24"/>
      <c r="AN150" s="24"/>
    </row>
    <row r="151" spans="1:40" x14ac:dyDescent="0.2">
      <c r="A151" s="24"/>
      <c r="B151" s="24"/>
      <c r="C151" s="24"/>
      <c r="D151" s="24"/>
      <c r="E151" s="24"/>
      <c r="F151" s="24"/>
      <c r="G151" s="24"/>
      <c r="H151" s="24"/>
      <c r="I151" s="24"/>
      <c r="J151" s="2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24"/>
      <c r="AH151" s="24"/>
      <c r="AI151" s="24"/>
      <c r="AJ151" s="24"/>
      <c r="AK151" s="24"/>
      <c r="AL151" s="24"/>
      <c r="AM151" s="24"/>
      <c r="AN151" s="24"/>
    </row>
    <row r="152" spans="1:40" x14ac:dyDescent="0.2">
      <c r="A152" s="24"/>
      <c r="B152" s="24"/>
      <c r="C152" s="24"/>
      <c r="D152" s="24"/>
      <c r="E152" s="24"/>
      <c r="F152" s="24"/>
      <c r="G152" s="24"/>
      <c r="H152" s="24"/>
      <c r="I152" s="24"/>
      <c r="J152" s="2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24"/>
      <c r="AH152" s="24"/>
      <c r="AI152" s="24"/>
      <c r="AJ152" s="24"/>
      <c r="AK152" s="24"/>
      <c r="AL152" s="24"/>
      <c r="AM152" s="24"/>
      <c r="AN152" s="24"/>
    </row>
    <row r="153" spans="1:40" x14ac:dyDescent="0.2">
      <c r="A153" s="24"/>
      <c r="B153" s="24"/>
      <c r="C153" s="24"/>
      <c r="D153" s="24"/>
      <c r="E153" s="24"/>
      <c r="F153" s="24"/>
      <c r="G153" s="24"/>
      <c r="H153" s="24"/>
      <c r="I153" s="24"/>
      <c r="J153" s="2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24"/>
      <c r="AH153" s="24"/>
      <c r="AI153" s="24"/>
      <c r="AJ153" s="24"/>
      <c r="AK153" s="24"/>
      <c r="AL153" s="24"/>
      <c r="AM153" s="24"/>
      <c r="AN153" s="24"/>
    </row>
    <row r="154" spans="1:40" x14ac:dyDescent="0.2">
      <c r="A154" s="24"/>
      <c r="B154" s="24"/>
      <c r="C154" s="24"/>
      <c r="D154" s="24"/>
      <c r="E154" s="24"/>
      <c r="F154" s="24"/>
      <c r="G154" s="24"/>
      <c r="H154" s="24"/>
      <c r="I154" s="24"/>
      <c r="J154" s="2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24"/>
      <c r="AH154" s="24"/>
      <c r="AI154" s="24"/>
      <c r="AJ154" s="24"/>
      <c r="AK154" s="24"/>
      <c r="AL154" s="24"/>
      <c r="AM154" s="24"/>
      <c r="AN154" s="24"/>
    </row>
    <row r="155" spans="1:40" x14ac:dyDescent="0.2">
      <c r="A155" s="24"/>
      <c r="B155" s="24"/>
      <c r="C155" s="24"/>
      <c r="D155" s="24"/>
      <c r="E155" s="24"/>
      <c r="F155" s="24"/>
      <c r="G155" s="24"/>
      <c r="H155" s="24"/>
      <c r="I155" s="24"/>
      <c r="J155" s="2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24"/>
      <c r="AH155" s="24"/>
      <c r="AI155" s="24"/>
      <c r="AJ155" s="24"/>
      <c r="AK155" s="24"/>
      <c r="AL155" s="24"/>
      <c r="AM155" s="24"/>
      <c r="AN155" s="24"/>
    </row>
    <row r="156" spans="1:40" x14ac:dyDescent="0.2">
      <c r="A156" s="24"/>
      <c r="B156" s="24"/>
      <c r="C156" s="24"/>
      <c r="D156" s="24"/>
      <c r="E156" s="24"/>
      <c r="F156" s="24"/>
      <c r="G156" s="24"/>
      <c r="H156" s="24"/>
      <c r="I156" s="24"/>
      <c r="J156" s="2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24"/>
      <c r="AH156" s="24"/>
      <c r="AI156" s="24"/>
      <c r="AJ156" s="24"/>
      <c r="AK156" s="24"/>
      <c r="AL156" s="24"/>
      <c r="AM156" s="24"/>
      <c r="AN156" s="24"/>
    </row>
    <row r="157" spans="1:40" x14ac:dyDescent="0.2">
      <c r="A157" s="24"/>
      <c r="B157" s="24"/>
      <c r="C157" s="24"/>
      <c r="D157" s="24"/>
      <c r="E157" s="24"/>
      <c r="F157" s="24"/>
      <c r="G157" s="24"/>
      <c r="H157" s="24"/>
      <c r="I157" s="24"/>
      <c r="J157" s="2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24"/>
      <c r="AH157" s="24"/>
      <c r="AI157" s="24"/>
      <c r="AJ157" s="24"/>
      <c r="AK157" s="24"/>
      <c r="AL157" s="24"/>
      <c r="AM157" s="24"/>
      <c r="AN157" s="24"/>
    </row>
    <row r="158" spans="1:40" x14ac:dyDescent="0.2">
      <c r="A158" s="24"/>
      <c r="B158" s="24"/>
      <c r="C158" s="24"/>
      <c r="D158" s="24"/>
      <c r="E158" s="24"/>
      <c r="F158" s="24"/>
      <c r="G158" s="24"/>
      <c r="H158" s="24"/>
      <c r="I158" s="24"/>
      <c r="J158" s="2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24"/>
      <c r="AH158" s="24"/>
      <c r="AI158" s="24"/>
      <c r="AJ158" s="24"/>
      <c r="AK158" s="24"/>
      <c r="AL158" s="24"/>
      <c r="AM158" s="24"/>
      <c r="AN158" s="24"/>
    </row>
    <row r="159" spans="1:40" x14ac:dyDescent="0.2">
      <c r="A159" s="24"/>
      <c r="B159" s="24"/>
      <c r="C159" s="24"/>
      <c r="D159" s="24"/>
      <c r="E159" s="24"/>
      <c r="F159" s="24"/>
      <c r="G159" s="24"/>
      <c r="H159" s="24"/>
      <c r="I159" s="24"/>
      <c r="J159" s="2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24"/>
      <c r="AH159" s="24"/>
      <c r="AI159" s="24"/>
      <c r="AJ159" s="24"/>
      <c r="AK159" s="24"/>
      <c r="AL159" s="24"/>
      <c r="AM159" s="24"/>
      <c r="AN159" s="24"/>
    </row>
    <row r="160" spans="1:40" x14ac:dyDescent="0.2">
      <c r="A160" s="24"/>
      <c r="B160" s="24"/>
      <c r="C160" s="24"/>
      <c r="D160" s="24"/>
      <c r="E160" s="24"/>
      <c r="F160" s="24"/>
      <c r="G160" s="24"/>
      <c r="H160" s="24"/>
      <c r="I160" s="24"/>
      <c r="J160" s="2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24"/>
      <c r="AH160" s="24"/>
      <c r="AI160" s="24"/>
      <c r="AJ160" s="24"/>
      <c r="AK160" s="24"/>
      <c r="AL160" s="24"/>
      <c r="AM160" s="24"/>
      <c r="AN160" s="24"/>
    </row>
    <row r="161" spans="1:40" x14ac:dyDescent="0.2">
      <c r="A161" s="24"/>
      <c r="B161" s="24"/>
      <c r="C161" s="24"/>
      <c r="D161" s="24"/>
      <c r="E161" s="24"/>
      <c r="F161" s="24"/>
      <c r="G161" s="24"/>
      <c r="H161" s="24"/>
      <c r="I161" s="24"/>
      <c r="J161" s="2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24"/>
      <c r="AH161" s="24"/>
      <c r="AI161" s="24"/>
      <c r="AJ161" s="24"/>
      <c r="AK161" s="24"/>
      <c r="AL161" s="24"/>
      <c r="AM161" s="24"/>
      <c r="AN161" s="24"/>
    </row>
    <row r="162" spans="1:40" x14ac:dyDescent="0.2">
      <c r="A162" s="24"/>
      <c r="B162" s="24"/>
      <c r="C162" s="24"/>
      <c r="D162" s="24"/>
      <c r="E162" s="24"/>
      <c r="F162" s="24"/>
      <c r="G162" s="24"/>
      <c r="H162" s="24"/>
      <c r="I162" s="24"/>
      <c r="J162" s="2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24"/>
      <c r="AH162" s="24"/>
      <c r="AI162" s="24"/>
      <c r="AJ162" s="24"/>
      <c r="AK162" s="24"/>
      <c r="AL162" s="24"/>
      <c r="AM162" s="24"/>
      <c r="AN162" s="24"/>
    </row>
    <row r="163" spans="1:40" x14ac:dyDescent="0.2">
      <c r="A163" s="24"/>
      <c r="B163" s="24"/>
      <c r="C163" s="24"/>
      <c r="D163" s="24"/>
      <c r="E163" s="24"/>
      <c r="F163" s="24"/>
      <c r="G163" s="24"/>
      <c r="H163" s="24"/>
      <c r="I163" s="24"/>
      <c r="J163" s="2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24"/>
      <c r="AH163" s="24"/>
      <c r="AI163" s="24"/>
      <c r="AJ163" s="24"/>
      <c r="AK163" s="24"/>
      <c r="AL163" s="24"/>
      <c r="AM163" s="24"/>
      <c r="AN163" s="24"/>
    </row>
    <row r="164" spans="1:40" x14ac:dyDescent="0.2">
      <c r="A164" s="24"/>
      <c r="B164" s="24"/>
      <c r="C164" s="24"/>
      <c r="D164" s="24"/>
      <c r="E164" s="24"/>
      <c r="F164" s="24"/>
      <c r="G164" s="24"/>
      <c r="H164" s="24"/>
      <c r="I164" s="24"/>
      <c r="J164" s="2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24"/>
      <c r="AH164" s="24"/>
      <c r="AI164" s="24"/>
      <c r="AJ164" s="24"/>
      <c r="AK164" s="24"/>
      <c r="AL164" s="24"/>
      <c r="AM164" s="24"/>
      <c r="AN164" s="24"/>
    </row>
    <row r="165" spans="1:40" x14ac:dyDescent="0.2">
      <c r="A165" s="24"/>
      <c r="B165" s="24"/>
      <c r="C165" s="24"/>
      <c r="D165" s="24"/>
      <c r="E165" s="24"/>
      <c r="F165" s="24"/>
      <c r="G165" s="24"/>
      <c r="H165" s="24"/>
      <c r="I165" s="24"/>
      <c r="J165" s="2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24"/>
      <c r="AH165" s="24"/>
      <c r="AI165" s="24"/>
      <c r="AJ165" s="24"/>
      <c r="AK165" s="24"/>
      <c r="AL165" s="24"/>
      <c r="AM165" s="24"/>
      <c r="AN165" s="24"/>
    </row>
    <row r="166" spans="1:40" x14ac:dyDescent="0.2">
      <c r="A166" s="24"/>
      <c r="B166" s="24"/>
      <c r="C166" s="24"/>
      <c r="D166" s="24"/>
      <c r="E166" s="24"/>
      <c r="F166" s="24"/>
      <c r="G166" s="24"/>
      <c r="H166" s="24"/>
      <c r="I166" s="24"/>
      <c r="J166" s="2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24"/>
      <c r="AH166" s="24"/>
      <c r="AI166" s="24"/>
      <c r="AJ166" s="24"/>
      <c r="AK166" s="24"/>
      <c r="AL166" s="24"/>
      <c r="AM166" s="24"/>
      <c r="AN166" s="24"/>
    </row>
    <row r="167" spans="1:40" x14ac:dyDescent="0.2">
      <c r="A167" s="24"/>
      <c r="B167" s="24"/>
      <c r="C167" s="24"/>
      <c r="D167" s="24"/>
      <c r="E167" s="24"/>
      <c r="F167" s="24"/>
      <c r="G167" s="24"/>
      <c r="H167" s="24"/>
      <c r="I167" s="24"/>
      <c r="J167" s="2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24"/>
      <c r="AH167" s="24"/>
      <c r="AI167" s="24"/>
      <c r="AJ167" s="24"/>
      <c r="AK167" s="24"/>
      <c r="AL167" s="24"/>
      <c r="AM167" s="24"/>
      <c r="AN167" s="24"/>
    </row>
    <row r="168" spans="1:40" x14ac:dyDescent="0.2">
      <c r="A168" s="24"/>
      <c r="B168" s="24"/>
      <c r="C168" s="24"/>
      <c r="D168" s="24"/>
      <c r="E168" s="24"/>
      <c r="F168" s="24"/>
      <c r="G168" s="24"/>
      <c r="H168" s="24"/>
      <c r="I168" s="24"/>
      <c r="J168" s="2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24"/>
      <c r="AH168" s="24"/>
      <c r="AI168" s="24"/>
      <c r="AJ168" s="24"/>
      <c r="AK168" s="24"/>
      <c r="AL168" s="24"/>
      <c r="AM168" s="24"/>
      <c r="AN168" s="24"/>
    </row>
    <row r="169" spans="1:40" x14ac:dyDescent="0.2">
      <c r="A169" s="24"/>
      <c r="B169" s="24"/>
      <c r="C169" s="24"/>
      <c r="D169" s="24"/>
      <c r="E169" s="24"/>
      <c r="F169" s="24"/>
      <c r="G169" s="24"/>
      <c r="H169" s="24"/>
      <c r="I169" s="24"/>
      <c r="J169" s="2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24"/>
      <c r="AH169" s="24"/>
      <c r="AI169" s="24"/>
      <c r="AJ169" s="24"/>
      <c r="AK169" s="24"/>
      <c r="AL169" s="24"/>
      <c r="AM169" s="24"/>
      <c r="AN169" s="24"/>
    </row>
    <row r="170" spans="1:40" x14ac:dyDescent="0.2">
      <c r="A170" s="24"/>
      <c r="B170" s="24"/>
      <c r="C170" s="24"/>
      <c r="D170" s="24"/>
      <c r="E170" s="24"/>
      <c r="F170" s="24"/>
      <c r="G170" s="24"/>
      <c r="H170" s="24"/>
      <c r="I170" s="24"/>
      <c r="J170" s="2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24"/>
      <c r="AH170" s="24"/>
      <c r="AI170" s="24"/>
      <c r="AJ170" s="24"/>
      <c r="AK170" s="24"/>
      <c r="AL170" s="24"/>
      <c r="AM170" s="24"/>
      <c r="AN170" s="24"/>
    </row>
    <row r="171" spans="1:40" x14ac:dyDescent="0.2">
      <c r="A171" s="24"/>
      <c r="B171" s="24"/>
      <c r="C171" s="24"/>
      <c r="D171" s="24"/>
      <c r="E171" s="24"/>
      <c r="F171" s="24"/>
      <c r="G171" s="24"/>
      <c r="H171" s="24"/>
      <c r="I171" s="24"/>
      <c r="J171" s="2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24"/>
      <c r="AH171" s="24"/>
      <c r="AI171" s="24"/>
      <c r="AJ171" s="24"/>
      <c r="AK171" s="24"/>
      <c r="AL171" s="24"/>
      <c r="AM171" s="24"/>
      <c r="AN171" s="24"/>
    </row>
    <row r="172" spans="1:40" x14ac:dyDescent="0.2">
      <c r="A172" s="24"/>
      <c r="B172" s="24"/>
      <c r="C172" s="24"/>
      <c r="D172" s="24"/>
      <c r="E172" s="24"/>
      <c r="F172" s="24"/>
      <c r="G172" s="24"/>
      <c r="H172" s="24"/>
      <c r="I172" s="24"/>
      <c r="J172" s="2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24"/>
      <c r="AH172" s="24"/>
      <c r="AI172" s="24"/>
      <c r="AJ172" s="24"/>
      <c r="AK172" s="24"/>
      <c r="AL172" s="24"/>
      <c r="AM172" s="24"/>
      <c r="AN172" s="24"/>
    </row>
    <row r="173" spans="1:40" x14ac:dyDescent="0.2">
      <c r="A173" s="24"/>
      <c r="B173" s="24"/>
      <c r="C173" s="24"/>
      <c r="D173" s="24"/>
      <c r="E173" s="24"/>
      <c r="F173" s="24"/>
      <c r="G173" s="24"/>
      <c r="H173" s="24"/>
      <c r="I173" s="24"/>
      <c r="J173" s="2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24"/>
      <c r="AH173" s="24"/>
      <c r="AI173" s="24"/>
      <c r="AJ173" s="24"/>
      <c r="AK173" s="24"/>
      <c r="AL173" s="24"/>
      <c r="AM173" s="24"/>
      <c r="AN173" s="24"/>
    </row>
    <row r="174" spans="1:40" x14ac:dyDescent="0.2">
      <c r="A174" s="24"/>
      <c r="B174" s="24"/>
      <c r="C174" s="24"/>
      <c r="D174" s="24"/>
      <c r="E174" s="24"/>
      <c r="F174" s="24"/>
      <c r="G174" s="24"/>
      <c r="H174" s="24"/>
      <c r="I174" s="24"/>
      <c r="J174" s="2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24"/>
      <c r="AH174" s="24"/>
      <c r="AI174" s="24"/>
      <c r="AJ174" s="24"/>
      <c r="AK174" s="24"/>
      <c r="AL174" s="24"/>
      <c r="AM174" s="24"/>
      <c r="AN174" s="24"/>
    </row>
    <row r="175" spans="1:40" x14ac:dyDescent="0.2">
      <c r="A175" s="24"/>
      <c r="B175" s="24"/>
      <c r="C175" s="24"/>
      <c r="D175" s="24"/>
      <c r="E175" s="24"/>
      <c r="F175" s="24"/>
      <c r="G175" s="24"/>
      <c r="H175" s="24"/>
      <c r="I175" s="24"/>
      <c r="J175" s="2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24"/>
      <c r="AH175" s="24"/>
      <c r="AI175" s="24"/>
      <c r="AJ175" s="24"/>
      <c r="AK175" s="24"/>
      <c r="AL175" s="24"/>
      <c r="AM175" s="24"/>
      <c r="AN175" s="24"/>
    </row>
    <row r="176" spans="1:40" x14ac:dyDescent="0.2">
      <c r="A176" s="24"/>
      <c r="B176" s="24"/>
      <c r="C176" s="24"/>
      <c r="D176" s="24"/>
      <c r="E176" s="24"/>
      <c r="F176" s="24"/>
      <c r="G176" s="24"/>
      <c r="H176" s="24"/>
      <c r="I176" s="24"/>
      <c r="J176" s="2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24"/>
      <c r="AH176" s="24"/>
      <c r="AI176" s="24"/>
      <c r="AJ176" s="24"/>
      <c r="AK176" s="24"/>
      <c r="AL176" s="24"/>
      <c r="AM176" s="24"/>
      <c r="AN176" s="24"/>
    </row>
    <row r="177" spans="1:40" x14ac:dyDescent="0.2">
      <c r="A177" s="24"/>
      <c r="B177" s="24"/>
      <c r="C177" s="24"/>
      <c r="D177" s="24"/>
      <c r="E177" s="24"/>
      <c r="F177" s="24"/>
      <c r="G177" s="24"/>
      <c r="H177" s="24"/>
      <c r="I177" s="24"/>
      <c r="J177" s="2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24"/>
      <c r="AH177" s="24"/>
      <c r="AI177" s="24"/>
      <c r="AJ177" s="24"/>
      <c r="AK177" s="24"/>
      <c r="AL177" s="24"/>
      <c r="AM177" s="24"/>
      <c r="AN177" s="24"/>
    </row>
    <row r="178" spans="1:40"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row>
    <row r="179" spans="1:40"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row>
    <row r="180" spans="1:40"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row>
    <row r="181" spans="1:40"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row>
    <row r="182" spans="1:40"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row>
    <row r="183" spans="1:40"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row>
    <row r="184" spans="1:40"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row>
    <row r="185" spans="1:40"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row>
    <row r="186" spans="1:40"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row>
    <row r="187" spans="1:40"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row>
    <row r="188" spans="1:40"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row>
    <row r="189" spans="1:40"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row>
    <row r="190" spans="1:40"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row>
    <row r="191" spans="1:40"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row>
    <row r="192" spans="1:40"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row>
  </sheetData>
  <mergeCells count="94">
    <mergeCell ref="C9:AJ9"/>
    <mergeCell ref="D63:E63"/>
    <mergeCell ref="D64:E64"/>
    <mergeCell ref="D60:E60"/>
    <mergeCell ref="D61:E61"/>
    <mergeCell ref="M33:N33"/>
    <mergeCell ref="L33:L34"/>
    <mergeCell ref="D42:E42"/>
    <mergeCell ref="D43:E43"/>
    <mergeCell ref="D40:E40"/>
    <mergeCell ref="D41:E41"/>
    <mergeCell ref="D46:E46"/>
    <mergeCell ref="D47:E47"/>
    <mergeCell ref="D48:E48"/>
    <mergeCell ref="D49:E49"/>
    <mergeCell ref="D44:E44"/>
    <mergeCell ref="H65:I65"/>
    <mergeCell ref="H67:I67"/>
    <mergeCell ref="H66:I66"/>
    <mergeCell ref="H68:I68"/>
    <mergeCell ref="D71:I72"/>
    <mergeCell ref="F65:G65"/>
    <mergeCell ref="F66:G66"/>
    <mergeCell ref="F67:G67"/>
    <mergeCell ref="F68:G68"/>
    <mergeCell ref="C17:C21"/>
    <mergeCell ref="F33:G33"/>
    <mergeCell ref="E17:F17"/>
    <mergeCell ref="G17:I17"/>
    <mergeCell ref="D33:E34"/>
    <mergeCell ref="G20:H20"/>
    <mergeCell ref="G21:H21"/>
    <mergeCell ref="G19:H19"/>
    <mergeCell ref="D16:D23"/>
    <mergeCell ref="H33:I33"/>
    <mergeCell ref="G18:H18"/>
    <mergeCell ref="D26:AI27"/>
    <mergeCell ref="V28:AF28"/>
    <mergeCell ref="R33:R34"/>
    <mergeCell ref="C65:C68"/>
    <mergeCell ref="D91:E91"/>
    <mergeCell ref="D92:E92"/>
    <mergeCell ref="D93:E93"/>
    <mergeCell ref="D94:E94"/>
    <mergeCell ref="D87:E87"/>
    <mergeCell ref="D88:E88"/>
    <mergeCell ref="D89:E89"/>
    <mergeCell ref="D90:E90"/>
    <mergeCell ref="D101:E101"/>
    <mergeCell ref="D95:E95"/>
    <mergeCell ref="D96:E96"/>
    <mergeCell ref="D97:E97"/>
    <mergeCell ref="D98:E98"/>
    <mergeCell ref="D99:E99"/>
    <mergeCell ref="D100:E100"/>
    <mergeCell ref="D62:E62"/>
    <mergeCell ref="D86:E86"/>
    <mergeCell ref="V30:AF31"/>
    <mergeCell ref="V29:AF29"/>
    <mergeCell ref="D39:E39"/>
    <mergeCell ref="D36:E36"/>
    <mergeCell ref="D37:E37"/>
    <mergeCell ref="P33:Q33"/>
    <mergeCell ref="O33:O34"/>
    <mergeCell ref="D50:E50"/>
    <mergeCell ref="D51:E51"/>
    <mergeCell ref="D35:E35"/>
    <mergeCell ref="D38:E38"/>
    <mergeCell ref="D56:E56"/>
    <mergeCell ref="D45:E45"/>
    <mergeCell ref="O81:Q81"/>
    <mergeCell ref="D115:E115"/>
    <mergeCell ref="D116:E116"/>
    <mergeCell ref="D107:E107"/>
    <mergeCell ref="D108:E108"/>
    <mergeCell ref="D109:E109"/>
    <mergeCell ref="D110:E110"/>
    <mergeCell ref="D111:E111"/>
    <mergeCell ref="D12:AI12"/>
    <mergeCell ref="D112:E112"/>
    <mergeCell ref="D113:E113"/>
    <mergeCell ref="D114:E114"/>
    <mergeCell ref="D102:E102"/>
    <mergeCell ref="D103:E103"/>
    <mergeCell ref="D104:E104"/>
    <mergeCell ref="D105:E105"/>
    <mergeCell ref="D106:E106"/>
    <mergeCell ref="D57:E57"/>
    <mergeCell ref="D58:E58"/>
    <mergeCell ref="D59:E59"/>
    <mergeCell ref="D52:E52"/>
    <mergeCell ref="D53:E53"/>
    <mergeCell ref="D54:E54"/>
    <mergeCell ref="D55:E55"/>
  </mergeCells>
  <pageMargins left="0.32291666666666669" right="6.25E-2" top="0.27083333333333331" bottom="0.29166666666666669"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C00000"/>
  </sheetPr>
  <dimension ref="A1:K57"/>
  <sheetViews>
    <sheetView zoomScale="130" zoomScaleNormal="130" workbookViewId="0">
      <selection activeCell="H24" sqref="H24"/>
    </sheetView>
  </sheetViews>
  <sheetFormatPr baseColWidth="10" defaultRowHeight="14.25" x14ac:dyDescent="0.25"/>
  <cols>
    <col min="1" max="7" width="11.42578125" style="77"/>
    <col min="8" max="8" width="30.140625" style="77" customWidth="1"/>
    <col min="9" max="16384" width="11.42578125" style="77"/>
  </cols>
  <sheetData>
    <row r="1" spans="1:11" x14ac:dyDescent="0.25">
      <c r="A1" s="77" t="s">
        <v>2571</v>
      </c>
      <c r="H1" s="150" t="s">
        <v>2612</v>
      </c>
    </row>
    <row r="2" spans="1:11" x14ac:dyDescent="0.25">
      <c r="A2" s="78" t="s">
        <v>41</v>
      </c>
      <c r="B2" s="77">
        <f>'DEMANDA II'!G132</f>
        <v>0</v>
      </c>
      <c r="H2" s="150" t="s">
        <v>2613</v>
      </c>
    </row>
    <row r="3" spans="1:11" x14ac:dyDescent="0.25">
      <c r="H3" s="150" t="s">
        <v>2614</v>
      </c>
    </row>
    <row r="4" spans="1:11" x14ac:dyDescent="0.25">
      <c r="A4" s="77" t="s">
        <v>2572</v>
      </c>
      <c r="H4" s="150" t="s">
        <v>2615</v>
      </c>
    </row>
    <row r="5" spans="1:11" x14ac:dyDescent="0.25">
      <c r="A5" s="77" t="s">
        <v>2573</v>
      </c>
      <c r="H5" s="150" t="s">
        <v>2616</v>
      </c>
    </row>
    <row r="6" spans="1:11" x14ac:dyDescent="0.25">
      <c r="A6" s="380" t="s">
        <v>67</v>
      </c>
      <c r="B6" s="381"/>
      <c r="C6" s="380" t="s">
        <v>68</v>
      </c>
      <c r="D6" s="382"/>
      <c r="E6" s="381"/>
      <c r="H6" s="150" t="s">
        <v>2617</v>
      </c>
    </row>
    <row r="7" spans="1:11" ht="15" x14ac:dyDescent="0.25">
      <c r="A7" s="79" t="s">
        <v>66</v>
      </c>
      <c r="B7" s="79">
        <f>'OFERTA III'!F18</f>
        <v>0</v>
      </c>
      <c r="C7" s="383" t="s">
        <v>66</v>
      </c>
      <c r="D7" s="384"/>
      <c r="E7" s="79">
        <f>'OFERTA III'!I18</f>
        <v>0</v>
      </c>
      <c r="H7" s="150" t="s">
        <v>2618</v>
      </c>
      <c r="K7" s="171"/>
    </row>
    <row r="8" spans="1:11" x14ac:dyDescent="0.25">
      <c r="A8" s="79" t="s">
        <v>69</v>
      </c>
      <c r="B8" s="79">
        <f>'OFERTA III'!F19</f>
        <v>0</v>
      </c>
      <c r="C8" s="383" t="s">
        <v>69</v>
      </c>
      <c r="D8" s="384"/>
      <c r="E8" s="79">
        <f>'OFERTA III'!I19</f>
        <v>0</v>
      </c>
      <c r="H8" s="150" t="s">
        <v>2619</v>
      </c>
    </row>
    <row r="9" spans="1:11" x14ac:dyDescent="0.25">
      <c r="A9" s="79" t="s">
        <v>70</v>
      </c>
      <c r="B9" s="79">
        <f>'OFERTA III'!F20</f>
        <v>0</v>
      </c>
      <c r="C9" s="383" t="s">
        <v>71</v>
      </c>
      <c r="D9" s="384"/>
      <c r="E9" s="79">
        <f>'OFERTA III'!I20</f>
        <v>0</v>
      </c>
      <c r="H9" s="150" t="s">
        <v>2620</v>
      </c>
    </row>
    <row r="10" spans="1:11" x14ac:dyDescent="0.25">
      <c r="A10" s="79" t="s">
        <v>71</v>
      </c>
      <c r="B10" s="79">
        <f>'OFERTA III'!F21</f>
        <v>0</v>
      </c>
      <c r="C10" s="378" t="s">
        <v>72</v>
      </c>
      <c r="D10" s="379"/>
      <c r="E10" s="79">
        <f>'OFERTA III'!I21</f>
        <v>0</v>
      </c>
      <c r="H10" s="150" t="s">
        <v>2621</v>
      </c>
    </row>
    <row r="11" spans="1:11" x14ac:dyDescent="0.25">
      <c r="H11" s="150" t="s">
        <v>2622</v>
      </c>
    </row>
    <row r="12" spans="1:11" x14ac:dyDescent="0.25">
      <c r="A12" s="375" t="s">
        <v>107</v>
      </c>
      <c r="B12" s="376"/>
      <c r="C12" s="377"/>
      <c r="D12" s="80" t="str">
        <f>'OFERTA III'!R81</f>
        <v xml:space="preserve"> </v>
      </c>
      <c r="H12" s="150" t="s">
        <v>2623</v>
      </c>
    </row>
    <row r="13" spans="1:11" x14ac:dyDescent="0.25">
      <c r="H13" s="150" t="s">
        <v>2624</v>
      </c>
    </row>
    <row r="14" spans="1:11" ht="29.25" customHeight="1" x14ac:dyDescent="0.25">
      <c r="A14" s="84" t="s">
        <v>2576</v>
      </c>
      <c r="B14" s="84" t="s">
        <v>105</v>
      </c>
      <c r="C14" s="84" t="s">
        <v>2577</v>
      </c>
      <c r="D14" s="84" t="s">
        <v>105</v>
      </c>
      <c r="E14" s="84" t="s">
        <v>2578</v>
      </c>
      <c r="H14" s="150" t="s">
        <v>2625</v>
      </c>
    </row>
    <row r="15" spans="1:11" x14ac:dyDescent="0.25">
      <c r="A15" s="81">
        <f>'OFERTA III'!M75</f>
        <v>0</v>
      </c>
      <c r="B15" s="81">
        <f>'OFERTA III'!O75</f>
        <v>0</v>
      </c>
      <c r="C15" s="81">
        <f>'OFERTA III'!P75</f>
        <v>0</v>
      </c>
      <c r="D15" s="81">
        <f>'OFERTA III'!R75</f>
        <v>0</v>
      </c>
      <c r="E15" s="81">
        <f>'OFERTA III'!R76</f>
        <v>0</v>
      </c>
      <c r="H15" s="150" t="s">
        <v>2626</v>
      </c>
    </row>
    <row r="16" spans="1:11" x14ac:dyDescent="0.25">
      <c r="A16" s="82"/>
      <c r="B16" s="82"/>
      <c r="C16" s="82"/>
      <c r="D16" s="82"/>
      <c r="H16" s="150" t="s">
        <v>2627</v>
      </c>
    </row>
    <row r="18" spans="1:8" ht="15" x14ac:dyDescent="0.25">
      <c r="A18" s="85" t="s">
        <v>2575</v>
      </c>
      <c r="H18" s="170"/>
    </row>
    <row r="19" spans="1:8" x14ac:dyDescent="0.25">
      <c r="A19" s="371" t="s">
        <v>41</v>
      </c>
      <c r="B19" s="371"/>
      <c r="C19" s="371"/>
      <c r="D19" s="83">
        <f>'OFERTA III'!Y1</f>
        <v>0</v>
      </c>
      <c r="E19" s="372"/>
    </row>
    <row r="20" spans="1:8" x14ac:dyDescent="0.25">
      <c r="A20" s="371" t="s">
        <v>101</v>
      </c>
      <c r="B20" s="371"/>
      <c r="C20" s="371"/>
      <c r="D20" s="83">
        <f>'OFERTA III'!Y2</f>
        <v>0</v>
      </c>
      <c r="E20" s="373"/>
    </row>
    <row r="21" spans="1:8" x14ac:dyDescent="0.25">
      <c r="A21" s="371" t="s">
        <v>2574</v>
      </c>
      <c r="B21" s="371"/>
      <c r="C21" s="371"/>
      <c r="D21" s="83">
        <f>'OFERTA III'!Y3</f>
        <v>0</v>
      </c>
      <c r="E21" s="374"/>
    </row>
    <row r="24" spans="1:8" ht="15" x14ac:dyDescent="0.25">
      <c r="A24" s="42" t="s">
        <v>104</v>
      </c>
      <c r="B24" s="64"/>
      <c r="C24" s="64"/>
      <c r="D24" s="64"/>
    </row>
    <row r="25" spans="1:8" ht="15.75" thickBot="1" x14ac:dyDescent="0.3">
      <c r="A25" s="64"/>
      <c r="B25" s="64"/>
      <c r="C25" s="64"/>
      <c r="D25" s="64"/>
    </row>
    <row r="26" spans="1:8" ht="19.5" thickTop="1" thickBot="1" x14ac:dyDescent="0.3">
      <c r="A26" s="352" t="s">
        <v>2579</v>
      </c>
      <c r="B26" s="353"/>
      <c r="C26" s="123" t="s">
        <v>102</v>
      </c>
      <c r="D26" s="59" t="s">
        <v>103</v>
      </c>
    </row>
    <row r="27" spans="1:8" ht="15.75" thickTop="1" thickBot="1" x14ac:dyDescent="0.25">
      <c r="A27" s="351">
        <f>'OFERTA III'!D35</f>
        <v>1</v>
      </c>
      <c r="B27" s="351"/>
      <c r="C27" s="122"/>
      <c r="D27" s="122"/>
    </row>
    <row r="28" spans="1:8" ht="15.75" thickTop="1" thickBot="1" x14ac:dyDescent="0.25">
      <c r="A28" s="351">
        <f>'OFERTA III'!D36</f>
        <v>2</v>
      </c>
      <c r="B28" s="351"/>
      <c r="C28" s="122"/>
      <c r="D28" s="122"/>
    </row>
    <row r="29" spans="1:8" ht="15.75" thickTop="1" thickBot="1" x14ac:dyDescent="0.25">
      <c r="A29" s="351">
        <f>'OFERTA III'!D37</f>
        <v>3</v>
      </c>
      <c r="B29" s="351"/>
      <c r="C29" s="122"/>
      <c r="D29" s="122"/>
    </row>
    <row r="30" spans="1:8" ht="15.75" thickTop="1" thickBot="1" x14ac:dyDescent="0.25">
      <c r="A30" s="351">
        <f>'OFERTA III'!D38</f>
        <v>4</v>
      </c>
      <c r="B30" s="351"/>
      <c r="C30" s="122"/>
      <c r="D30" s="122"/>
    </row>
    <row r="31" spans="1:8" ht="15.75" thickTop="1" thickBot="1" x14ac:dyDescent="0.25">
      <c r="A31" s="351">
        <f>'OFERTA III'!D39</f>
        <v>5</v>
      </c>
      <c r="B31" s="351"/>
      <c r="C31" s="122"/>
      <c r="D31" s="122"/>
    </row>
    <row r="32" spans="1:8" ht="15.75" thickTop="1" thickBot="1" x14ac:dyDescent="0.25">
      <c r="A32" s="351">
        <f>'OFERTA III'!D40</f>
        <v>6</v>
      </c>
      <c r="B32" s="351"/>
      <c r="C32" s="122"/>
      <c r="D32" s="122"/>
    </row>
    <row r="33" spans="1:4" ht="15.75" thickTop="1" thickBot="1" x14ac:dyDescent="0.25">
      <c r="A33" s="351">
        <f>'OFERTA III'!D41</f>
        <v>7</v>
      </c>
      <c r="B33" s="351"/>
      <c r="C33" s="122"/>
      <c r="D33" s="122"/>
    </row>
    <row r="34" spans="1:4" ht="15.75" thickTop="1" thickBot="1" x14ac:dyDescent="0.25">
      <c r="A34" s="351">
        <f>'OFERTA III'!D42</f>
        <v>8</v>
      </c>
      <c r="B34" s="351"/>
      <c r="C34" s="122"/>
      <c r="D34" s="122"/>
    </row>
    <row r="35" spans="1:4" ht="15.75" thickTop="1" thickBot="1" x14ac:dyDescent="0.25">
      <c r="A35" s="351">
        <f>'OFERTA III'!D43</f>
        <v>9</v>
      </c>
      <c r="B35" s="351"/>
      <c r="C35" s="122"/>
      <c r="D35" s="122"/>
    </row>
    <row r="36" spans="1:4" ht="15.75" thickTop="1" thickBot="1" x14ac:dyDescent="0.25">
      <c r="A36" s="351">
        <f>'OFERTA III'!D44</f>
        <v>10</v>
      </c>
      <c r="B36" s="351"/>
      <c r="C36" s="122"/>
      <c r="D36" s="122"/>
    </row>
    <row r="37" spans="1:4" ht="15.75" thickTop="1" thickBot="1" x14ac:dyDescent="0.25">
      <c r="A37" s="351">
        <f>'OFERTA III'!D45</f>
        <v>11</v>
      </c>
      <c r="B37" s="351"/>
      <c r="C37" s="122"/>
      <c r="D37" s="122"/>
    </row>
    <row r="38" spans="1:4" ht="15.75" thickTop="1" thickBot="1" x14ac:dyDescent="0.25">
      <c r="A38" s="351">
        <f>'OFERTA III'!D46</f>
        <v>12</v>
      </c>
      <c r="B38" s="351"/>
      <c r="C38" s="122"/>
      <c r="D38" s="122"/>
    </row>
    <row r="39" spans="1:4" ht="15.75" thickTop="1" thickBot="1" x14ac:dyDescent="0.25">
      <c r="A39" s="351">
        <f>'OFERTA III'!D47</f>
        <v>13</v>
      </c>
      <c r="B39" s="351"/>
      <c r="C39" s="122"/>
      <c r="D39" s="122"/>
    </row>
    <row r="40" spans="1:4" ht="15.75" thickTop="1" thickBot="1" x14ac:dyDescent="0.25">
      <c r="A40" s="351">
        <f>'OFERTA III'!D48</f>
        <v>14</v>
      </c>
      <c r="B40" s="351"/>
      <c r="C40" s="122"/>
      <c r="D40" s="122"/>
    </row>
    <row r="41" spans="1:4" ht="15.75" thickTop="1" thickBot="1" x14ac:dyDescent="0.25">
      <c r="A41" s="351">
        <f>'OFERTA III'!D49</f>
        <v>15</v>
      </c>
      <c r="B41" s="351"/>
      <c r="C41" s="122"/>
      <c r="D41" s="122"/>
    </row>
    <row r="42" spans="1:4" ht="15.75" thickTop="1" thickBot="1" x14ac:dyDescent="0.25">
      <c r="A42" s="351">
        <f>'OFERTA III'!D50</f>
        <v>16</v>
      </c>
      <c r="B42" s="351"/>
      <c r="C42" s="122"/>
      <c r="D42" s="122"/>
    </row>
    <row r="43" spans="1:4" ht="15.75" thickTop="1" thickBot="1" x14ac:dyDescent="0.25">
      <c r="A43" s="351">
        <f>'OFERTA III'!D51</f>
        <v>17</v>
      </c>
      <c r="B43" s="351"/>
      <c r="C43" s="122"/>
      <c r="D43" s="122"/>
    </row>
    <row r="44" spans="1:4" ht="15.75" thickTop="1" thickBot="1" x14ac:dyDescent="0.25">
      <c r="A44" s="351">
        <f>'OFERTA III'!D52</f>
        <v>18</v>
      </c>
      <c r="B44" s="351"/>
      <c r="C44" s="122"/>
      <c r="D44" s="122"/>
    </row>
    <row r="45" spans="1:4" ht="15.75" thickTop="1" thickBot="1" x14ac:dyDescent="0.25">
      <c r="A45" s="351">
        <f>'OFERTA III'!D53</f>
        <v>19</v>
      </c>
      <c r="B45" s="351"/>
      <c r="C45" s="122"/>
      <c r="D45" s="122"/>
    </row>
    <row r="46" spans="1:4" ht="15.75" thickTop="1" thickBot="1" x14ac:dyDescent="0.25">
      <c r="A46" s="351">
        <f>'OFERTA III'!D54</f>
        <v>20</v>
      </c>
      <c r="B46" s="351"/>
      <c r="C46" s="122"/>
      <c r="D46" s="122"/>
    </row>
    <row r="47" spans="1:4" ht="15.75" thickTop="1" thickBot="1" x14ac:dyDescent="0.25">
      <c r="A47" s="351">
        <f>'OFERTA III'!D55</f>
        <v>21</v>
      </c>
      <c r="B47" s="351"/>
      <c r="C47" s="122"/>
      <c r="D47" s="122"/>
    </row>
    <row r="48" spans="1:4" ht="15.75" thickTop="1" thickBot="1" x14ac:dyDescent="0.25">
      <c r="A48" s="351">
        <f>'OFERTA III'!D56</f>
        <v>22</v>
      </c>
      <c r="B48" s="351"/>
      <c r="C48" s="122"/>
      <c r="D48" s="122"/>
    </row>
    <row r="49" spans="1:4" ht="15.75" thickTop="1" thickBot="1" x14ac:dyDescent="0.25">
      <c r="A49" s="351">
        <f>'OFERTA III'!D57</f>
        <v>23</v>
      </c>
      <c r="B49" s="351"/>
      <c r="C49" s="122"/>
      <c r="D49" s="122"/>
    </row>
    <row r="50" spans="1:4" ht="15.75" thickTop="1" thickBot="1" x14ac:dyDescent="0.25">
      <c r="A50" s="351">
        <f>'OFERTA III'!D58</f>
        <v>24</v>
      </c>
      <c r="B50" s="351"/>
      <c r="C50" s="122"/>
      <c r="D50" s="122"/>
    </row>
    <row r="51" spans="1:4" ht="15.75" thickTop="1" thickBot="1" x14ac:dyDescent="0.25">
      <c r="A51" s="351">
        <f>'OFERTA III'!D59</f>
        <v>25</v>
      </c>
      <c r="B51" s="351"/>
      <c r="C51" s="122"/>
      <c r="D51" s="122"/>
    </row>
    <row r="52" spans="1:4" ht="15.75" thickTop="1" thickBot="1" x14ac:dyDescent="0.25">
      <c r="A52" s="351">
        <f>'OFERTA III'!D60</f>
        <v>26</v>
      </c>
      <c r="B52" s="351"/>
      <c r="C52" s="122"/>
      <c r="D52" s="122"/>
    </row>
    <row r="53" spans="1:4" ht="15.75" thickTop="1" thickBot="1" x14ac:dyDescent="0.25">
      <c r="A53" s="351">
        <f>'OFERTA III'!D61</f>
        <v>27</v>
      </c>
      <c r="B53" s="351"/>
      <c r="C53" s="122"/>
      <c r="D53" s="122"/>
    </row>
    <row r="54" spans="1:4" ht="15.75" thickTop="1" thickBot="1" x14ac:dyDescent="0.25">
      <c r="A54" s="351">
        <f>'OFERTA III'!D62</f>
        <v>28</v>
      </c>
      <c r="B54" s="351"/>
      <c r="C54" s="122"/>
      <c r="D54" s="122"/>
    </row>
    <row r="55" spans="1:4" ht="15.75" thickTop="1" thickBot="1" x14ac:dyDescent="0.25">
      <c r="A55" s="351">
        <f>'OFERTA III'!D63</f>
        <v>29</v>
      </c>
      <c r="B55" s="351"/>
      <c r="C55" s="122"/>
      <c r="D55" s="122"/>
    </row>
    <row r="56" spans="1:4" ht="15.75" thickTop="1" thickBot="1" x14ac:dyDescent="0.25">
      <c r="A56" s="351">
        <f>'OFERTA III'!D64</f>
        <v>30</v>
      </c>
      <c r="B56" s="351"/>
      <c r="C56" s="122"/>
      <c r="D56" s="122"/>
    </row>
    <row r="57" spans="1:4" ht="15" thickTop="1" x14ac:dyDescent="0.25"/>
  </sheetData>
  <mergeCells count="42">
    <mergeCell ref="C10:D10"/>
    <mergeCell ref="A6:B6"/>
    <mergeCell ref="C6:E6"/>
    <mergeCell ref="C7:D7"/>
    <mergeCell ref="C8:D8"/>
    <mergeCell ref="C9:D9"/>
    <mergeCell ref="A19:C19"/>
    <mergeCell ref="E19:E21"/>
    <mergeCell ref="A20:C20"/>
    <mergeCell ref="A21:C21"/>
    <mergeCell ref="A12:C12"/>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6:B56"/>
    <mergeCell ref="A51:B51"/>
    <mergeCell ref="A52:B52"/>
    <mergeCell ref="A53:B53"/>
    <mergeCell ref="A54:B54"/>
    <mergeCell ref="A55:B55"/>
  </mergeCells>
  <dataValidations count="1">
    <dataValidation type="list" allowBlank="1" showInputMessage="1" showErrorMessage="1" sqref="H25 H24">
      <formula1>$H$1:$H$16</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'DATOS DEL SOLICITANTE'!$E$19:$G$19</xm:f>
          </x14:formula1>
          <xm:sqref>H1:H16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S129"/>
  <sheetViews>
    <sheetView workbookViewId="0">
      <selection activeCell="Q35" sqref="Q35"/>
    </sheetView>
  </sheetViews>
  <sheetFormatPr baseColWidth="10" defaultRowHeight="12" x14ac:dyDescent="0.2"/>
  <cols>
    <col min="1" max="2" width="3.7109375" style="1" customWidth="1"/>
    <col min="3" max="4" width="11.42578125" style="1"/>
    <col min="5" max="5" width="12.42578125" style="1" bestFit="1" customWidth="1"/>
    <col min="6" max="6" width="5.5703125" style="1" customWidth="1"/>
    <col min="7" max="7" width="15.140625" style="1" customWidth="1"/>
    <col min="8" max="8" width="2.85546875" style="1" hidden="1" customWidth="1"/>
    <col min="9" max="9" width="0" style="1" hidden="1" customWidth="1"/>
    <col min="10" max="10" width="15.140625" style="1" customWidth="1"/>
    <col min="11" max="11" width="5.42578125" style="1" customWidth="1"/>
    <col min="12" max="12" width="12.7109375" style="1" customWidth="1"/>
    <col min="13" max="16384" width="11.42578125" style="1"/>
  </cols>
  <sheetData>
    <row r="1" spans="1:19" x14ac:dyDescent="0.2">
      <c r="A1" s="24"/>
      <c r="B1" s="24"/>
      <c r="C1" s="24"/>
      <c r="D1" s="24"/>
      <c r="E1" s="24"/>
      <c r="F1" s="24"/>
      <c r="G1" s="24"/>
      <c r="H1" s="24"/>
      <c r="I1" s="24"/>
      <c r="J1" s="24"/>
      <c r="K1" s="24"/>
      <c r="L1" s="24"/>
      <c r="M1" s="24"/>
      <c r="N1" s="24"/>
      <c r="O1" s="24"/>
      <c r="P1" s="24"/>
      <c r="Q1" s="24"/>
      <c r="R1" s="24"/>
      <c r="S1" s="24"/>
    </row>
    <row r="2" spans="1:19" x14ac:dyDescent="0.2">
      <c r="A2" s="24"/>
      <c r="B2" s="24"/>
      <c r="C2" s="24"/>
      <c r="D2" s="24"/>
      <c r="E2" s="24"/>
      <c r="F2" s="24"/>
      <c r="G2" s="24"/>
      <c r="H2" s="24"/>
      <c r="I2" s="24"/>
      <c r="J2" s="24"/>
      <c r="K2" s="24"/>
      <c r="L2" s="24"/>
      <c r="M2" s="24"/>
      <c r="N2" s="24"/>
      <c r="O2" s="24"/>
      <c r="P2" s="24"/>
      <c r="Q2" s="24"/>
      <c r="R2" s="24"/>
      <c r="S2" s="24"/>
    </row>
    <row r="3" spans="1:19" x14ac:dyDescent="0.2">
      <c r="A3" s="24"/>
      <c r="B3" s="24"/>
      <c r="C3" s="24"/>
      <c r="D3" s="24"/>
      <c r="E3" s="24"/>
      <c r="F3" s="24"/>
      <c r="G3" s="24"/>
      <c r="H3" s="24"/>
      <c r="I3" s="24"/>
      <c r="J3" s="24"/>
      <c r="K3" s="24"/>
      <c r="L3" s="24"/>
      <c r="M3" s="24"/>
      <c r="N3" s="24"/>
      <c r="O3" s="24"/>
      <c r="P3" s="24"/>
      <c r="Q3" s="24"/>
      <c r="R3" s="24"/>
      <c r="S3" s="24"/>
    </row>
    <row r="4" spans="1:19" x14ac:dyDescent="0.2">
      <c r="A4" s="24"/>
      <c r="B4" s="24"/>
      <c r="C4" s="24"/>
      <c r="D4" s="24"/>
      <c r="E4" s="24"/>
      <c r="F4" s="24"/>
      <c r="G4" s="24"/>
      <c r="H4" s="24"/>
      <c r="I4" s="24"/>
      <c r="J4" s="24"/>
      <c r="K4" s="24"/>
      <c r="L4" s="24"/>
      <c r="M4" s="24"/>
      <c r="N4" s="24"/>
      <c r="O4" s="24"/>
      <c r="P4" s="24"/>
      <c r="Q4" s="24"/>
      <c r="R4" s="24"/>
      <c r="S4" s="24"/>
    </row>
    <row r="5" spans="1:19" x14ac:dyDescent="0.2">
      <c r="A5" s="24"/>
      <c r="B5" s="24"/>
      <c r="C5" s="24"/>
      <c r="D5" s="24"/>
      <c r="E5" s="24"/>
      <c r="F5" s="24"/>
      <c r="G5" s="24"/>
      <c r="H5" s="24"/>
      <c r="I5" s="24"/>
      <c r="J5" s="24"/>
      <c r="K5" s="24"/>
      <c r="L5" s="24"/>
      <c r="M5" s="24"/>
      <c r="N5" s="24"/>
      <c r="O5" s="24"/>
      <c r="P5" s="24"/>
      <c r="Q5" s="24"/>
      <c r="R5" s="24"/>
      <c r="S5" s="24"/>
    </row>
    <row r="6" spans="1:19" x14ac:dyDescent="0.2">
      <c r="A6" s="24"/>
      <c r="B6" s="24"/>
      <c r="C6" s="24"/>
      <c r="D6" s="24"/>
      <c r="E6" s="24"/>
      <c r="F6" s="24"/>
      <c r="G6" s="24"/>
      <c r="H6" s="24"/>
      <c r="I6" s="24"/>
      <c r="J6" s="24"/>
      <c r="K6" s="24"/>
      <c r="L6" s="24"/>
      <c r="M6" s="24"/>
      <c r="N6" s="24"/>
      <c r="O6" s="24"/>
      <c r="P6" s="24"/>
      <c r="Q6" s="24"/>
      <c r="R6" s="24"/>
      <c r="S6" s="24"/>
    </row>
    <row r="7" spans="1:19" x14ac:dyDescent="0.2">
      <c r="A7" s="24"/>
      <c r="B7" s="24"/>
      <c r="C7" s="24"/>
      <c r="D7" s="24"/>
      <c r="E7" s="24"/>
      <c r="F7" s="24"/>
      <c r="G7" s="24"/>
      <c r="H7" s="24"/>
      <c r="I7" s="24"/>
      <c r="J7" s="24"/>
      <c r="K7" s="24"/>
      <c r="L7" s="24"/>
      <c r="M7" s="24"/>
      <c r="N7" s="24"/>
      <c r="O7" s="24"/>
      <c r="P7" s="24"/>
      <c r="Q7" s="24"/>
      <c r="R7" s="24"/>
      <c r="S7" s="24"/>
    </row>
    <row r="8" spans="1:19" x14ac:dyDescent="0.2">
      <c r="A8" s="24"/>
      <c r="B8" s="24"/>
      <c r="C8" s="24"/>
      <c r="D8" s="24"/>
      <c r="E8" s="24"/>
      <c r="F8" s="24"/>
      <c r="G8" s="24"/>
      <c r="H8" s="24"/>
      <c r="I8" s="24"/>
      <c r="J8" s="24"/>
      <c r="K8" s="24"/>
      <c r="L8" s="24"/>
      <c r="M8" s="24"/>
      <c r="N8" s="24"/>
      <c r="O8" s="24"/>
      <c r="P8" s="24"/>
      <c r="Q8" s="24"/>
      <c r="R8" s="24"/>
      <c r="S8" s="24"/>
    </row>
    <row r="9" spans="1:19" ht="21.75" thickBot="1" x14ac:dyDescent="0.4">
      <c r="A9" s="24"/>
      <c r="B9" s="229" t="s">
        <v>144</v>
      </c>
      <c r="C9" s="230"/>
      <c r="D9" s="230"/>
      <c r="E9" s="230"/>
      <c r="F9" s="230"/>
      <c r="G9" s="230"/>
      <c r="H9" s="230"/>
      <c r="I9" s="230"/>
      <c r="J9" s="230"/>
      <c r="K9" s="230"/>
      <c r="L9" s="230"/>
      <c r="M9" s="230"/>
      <c r="N9" s="24"/>
      <c r="O9" s="24"/>
      <c r="P9" s="24"/>
      <c r="Q9" s="24"/>
      <c r="R9" s="24"/>
      <c r="S9" s="24"/>
    </row>
    <row r="10" spans="1:19" ht="7.5" customHeight="1" thickTop="1" x14ac:dyDescent="0.25">
      <c r="A10" s="24"/>
      <c r="B10" s="25"/>
      <c r="C10" s="24"/>
      <c r="D10" s="24"/>
      <c r="E10" s="24"/>
      <c r="F10" s="24"/>
      <c r="G10" s="24"/>
      <c r="H10" s="24"/>
      <c r="I10" s="24"/>
      <c r="J10" s="24"/>
      <c r="K10" s="24"/>
      <c r="L10" s="24"/>
      <c r="M10" s="24"/>
      <c r="N10" s="24"/>
      <c r="O10" s="24"/>
      <c r="P10" s="24"/>
      <c r="Q10" s="24"/>
      <c r="R10" s="24"/>
      <c r="S10" s="24"/>
    </row>
    <row r="11" spans="1:19" ht="24.75" customHeight="1" x14ac:dyDescent="0.2">
      <c r="A11" s="24"/>
      <c r="B11" s="231" t="s">
        <v>108</v>
      </c>
      <c r="C11" s="232"/>
      <c r="D11" s="232"/>
      <c r="E11" s="232"/>
      <c r="F11" s="232"/>
      <c r="G11" s="232"/>
      <c r="H11" s="232"/>
      <c r="I11" s="232"/>
      <c r="J11" s="232"/>
      <c r="K11" s="232"/>
      <c r="L11" s="232"/>
      <c r="M11" s="24"/>
      <c r="N11" s="24"/>
      <c r="O11" s="24"/>
      <c r="P11" s="24"/>
      <c r="Q11" s="24"/>
      <c r="R11" s="24"/>
      <c r="S11" s="24"/>
    </row>
    <row r="12" spans="1:19" x14ac:dyDescent="0.2">
      <c r="A12" s="24"/>
      <c r="B12" s="24"/>
      <c r="C12" s="24"/>
      <c r="D12" s="24"/>
      <c r="E12" s="24"/>
      <c r="F12" s="24"/>
      <c r="G12" s="24"/>
      <c r="H12" s="24"/>
      <c r="I12" s="24"/>
      <c r="J12" s="24"/>
      <c r="K12" s="24"/>
      <c r="L12" s="24"/>
      <c r="M12" s="24"/>
      <c r="N12" s="24"/>
      <c r="O12" s="24"/>
      <c r="P12" s="24"/>
      <c r="Q12" s="24"/>
      <c r="R12" s="24"/>
      <c r="S12" s="24"/>
    </row>
    <row r="13" spans="1:19" ht="13.5" x14ac:dyDescent="0.25">
      <c r="A13" s="24"/>
      <c r="B13" s="24"/>
      <c r="C13" s="42" t="s">
        <v>145</v>
      </c>
      <c r="D13" s="24"/>
      <c r="E13" s="24"/>
      <c r="F13" s="24"/>
      <c r="G13" s="24"/>
      <c r="H13" s="24"/>
      <c r="I13" s="24"/>
      <c r="J13" s="24"/>
      <c r="K13" s="24"/>
      <c r="L13" s="24"/>
      <c r="M13" s="24"/>
      <c r="N13" s="24"/>
      <c r="O13" s="24"/>
      <c r="P13" s="24"/>
      <c r="Q13" s="24"/>
      <c r="R13" s="24"/>
      <c r="S13" s="24"/>
    </row>
    <row r="14" spans="1:19" ht="18.75" customHeight="1" x14ac:dyDescent="0.2">
      <c r="A14" s="24"/>
      <c r="B14" s="24"/>
      <c r="C14" s="307" t="s">
        <v>109</v>
      </c>
      <c r="D14" s="307"/>
      <c r="E14" s="307"/>
      <c r="F14" s="307"/>
      <c r="G14" s="307"/>
      <c r="H14" s="307"/>
      <c r="I14" s="307"/>
      <c r="J14" s="307"/>
      <c r="K14" s="307"/>
      <c r="L14" s="307"/>
      <c r="M14" s="24"/>
      <c r="N14" s="24"/>
      <c r="O14" s="24"/>
      <c r="P14" s="24"/>
      <c r="Q14" s="24"/>
      <c r="R14" s="24"/>
      <c r="S14" s="24"/>
    </row>
    <row r="15" spans="1:19" ht="15.75" customHeight="1" thickBot="1" x14ac:dyDescent="0.25">
      <c r="A15" s="24"/>
      <c r="B15" s="24"/>
      <c r="C15" s="24"/>
      <c r="D15" s="24"/>
      <c r="E15" s="24"/>
      <c r="F15" s="24"/>
      <c r="G15" s="24"/>
      <c r="H15" s="24"/>
      <c r="I15" s="24"/>
      <c r="J15" s="24"/>
      <c r="K15" s="24"/>
      <c r="L15" s="24"/>
      <c r="M15" s="24"/>
      <c r="N15" s="24"/>
      <c r="O15" s="24"/>
      <c r="P15" s="24"/>
      <c r="Q15" s="24"/>
      <c r="R15" s="24"/>
      <c r="S15" s="24"/>
    </row>
    <row r="16" spans="1:19" ht="33" customHeight="1" thickTop="1" thickBot="1" x14ac:dyDescent="0.25">
      <c r="A16" s="24"/>
      <c r="B16" s="24"/>
      <c r="C16" s="24"/>
      <c r="D16" s="390" t="s">
        <v>110</v>
      </c>
      <c r="E16" s="390"/>
      <c r="F16" s="392" t="s">
        <v>2718</v>
      </c>
      <c r="G16" s="392"/>
      <c r="H16" s="90"/>
      <c r="I16" s="24"/>
      <c r="J16" s="24"/>
      <c r="K16" s="24"/>
      <c r="L16" s="24"/>
      <c r="M16" s="24"/>
      <c r="N16" s="24"/>
      <c r="O16" s="24"/>
      <c r="P16" s="24"/>
      <c r="Q16" s="24"/>
      <c r="R16" s="24"/>
      <c r="S16" s="24"/>
    </row>
    <row r="17" spans="1:19" ht="13.5" thickTop="1" thickBot="1" x14ac:dyDescent="0.25">
      <c r="A17" s="24"/>
      <c r="B17" s="24"/>
      <c r="C17" s="24"/>
      <c r="D17" s="386">
        <v>1</v>
      </c>
      <c r="E17" s="386"/>
      <c r="F17" s="387"/>
      <c r="G17" s="388"/>
      <c r="H17" s="90">
        <f>IF(F17&gt;0,1,0)</f>
        <v>0</v>
      </c>
      <c r="I17" s="24"/>
      <c r="J17" s="24"/>
      <c r="K17" s="24"/>
      <c r="L17" s="24"/>
      <c r="M17" s="24"/>
      <c r="N17" s="24"/>
      <c r="O17" s="24"/>
      <c r="P17" s="24"/>
      <c r="Q17" s="24"/>
      <c r="R17" s="24"/>
      <c r="S17" s="24"/>
    </row>
    <row r="18" spans="1:19" ht="13.5" thickTop="1" thickBot="1" x14ac:dyDescent="0.25">
      <c r="A18" s="24"/>
      <c r="B18" s="24"/>
      <c r="C18" s="24"/>
      <c r="D18" s="386">
        <v>2</v>
      </c>
      <c r="E18" s="386"/>
      <c r="F18" s="387"/>
      <c r="G18" s="388"/>
      <c r="H18" s="90">
        <f>IF(F18&gt;0,1,0)</f>
        <v>0</v>
      </c>
      <c r="I18" s="24"/>
      <c r="J18" s="24"/>
      <c r="K18" s="24"/>
      <c r="L18" s="24"/>
      <c r="M18" s="24"/>
      <c r="N18" s="24"/>
      <c r="O18" s="24"/>
      <c r="P18" s="24"/>
      <c r="Q18" s="24"/>
      <c r="R18" s="24"/>
      <c r="S18" s="24"/>
    </row>
    <row r="19" spans="1:19" ht="13.5" thickTop="1" thickBot="1" x14ac:dyDescent="0.25">
      <c r="A19" s="24"/>
      <c r="B19" s="24"/>
      <c r="C19" s="24"/>
      <c r="D19" s="386">
        <v>3</v>
      </c>
      <c r="E19" s="386"/>
      <c r="F19" s="389"/>
      <c r="G19" s="389"/>
      <c r="H19" s="90">
        <f>IF(F19&gt;0,1,0)</f>
        <v>0</v>
      </c>
      <c r="I19" s="24"/>
      <c r="J19" s="24"/>
      <c r="K19" s="24"/>
      <c r="L19" s="24"/>
      <c r="M19" s="24"/>
      <c r="N19" s="24"/>
      <c r="O19" s="24"/>
      <c r="P19" s="24"/>
      <c r="Q19" s="24"/>
      <c r="R19" s="24"/>
      <c r="S19" s="24"/>
    </row>
    <row r="20" spans="1:19" ht="13.5" thickTop="1" thickBot="1" x14ac:dyDescent="0.25">
      <c r="A20" s="24"/>
      <c r="B20" s="24"/>
      <c r="C20" s="24"/>
      <c r="D20" s="390" t="s">
        <v>111</v>
      </c>
      <c r="E20" s="390"/>
      <c r="F20" s="391" t="e">
        <f>SUM(F17:G19)/H20</f>
        <v>#DIV/0!</v>
      </c>
      <c r="G20" s="391"/>
      <c r="H20" s="91">
        <f>SUM(H17:H19)</f>
        <v>0</v>
      </c>
      <c r="I20" s="24"/>
      <c r="J20" s="24"/>
      <c r="K20" s="24"/>
      <c r="L20" s="24"/>
      <c r="M20" s="24"/>
      <c r="N20" s="24"/>
      <c r="O20" s="24"/>
      <c r="P20" s="24"/>
      <c r="Q20" s="24"/>
      <c r="R20" s="24"/>
      <c r="S20" s="24"/>
    </row>
    <row r="21" spans="1:19" ht="12.75" thickTop="1" x14ac:dyDescent="0.2">
      <c r="A21" s="24"/>
      <c r="B21" s="24"/>
      <c r="C21" s="24"/>
      <c r="D21" s="24"/>
      <c r="E21" s="24"/>
      <c r="F21" s="24"/>
      <c r="G21" s="24"/>
      <c r="H21" s="24"/>
      <c r="I21" s="24"/>
      <c r="J21" s="24"/>
      <c r="K21" s="24"/>
      <c r="L21" s="24"/>
      <c r="M21" s="24"/>
      <c r="N21" s="24"/>
      <c r="O21" s="24"/>
      <c r="P21" s="24"/>
      <c r="Q21" s="24"/>
      <c r="R21" s="24"/>
      <c r="S21" s="24"/>
    </row>
    <row r="22" spans="1:19" x14ac:dyDescent="0.2">
      <c r="A22" s="24"/>
      <c r="B22" s="24"/>
      <c r="C22" s="24"/>
      <c r="D22" s="24"/>
      <c r="E22" s="24"/>
      <c r="F22" s="24"/>
      <c r="G22" s="24"/>
      <c r="H22" s="24"/>
      <c r="I22" s="24"/>
      <c r="J22" s="24"/>
      <c r="K22" s="24"/>
      <c r="L22" s="24"/>
      <c r="M22" s="24"/>
      <c r="N22" s="24"/>
      <c r="O22" s="24"/>
      <c r="P22" s="24"/>
      <c r="Q22" s="24"/>
      <c r="R22" s="24"/>
      <c r="S22" s="24"/>
    </row>
    <row r="23" spans="1:19" x14ac:dyDescent="0.2">
      <c r="A23" s="24"/>
      <c r="B23" s="24"/>
      <c r="C23" s="24" t="s">
        <v>2667</v>
      </c>
      <c r="D23" s="24"/>
      <c r="E23" s="24"/>
      <c r="F23" s="24"/>
      <c r="G23" s="24"/>
      <c r="H23" s="24"/>
      <c r="I23" s="24"/>
      <c r="J23" s="24"/>
      <c r="K23" s="24"/>
      <c r="L23" s="24"/>
      <c r="M23" s="24"/>
      <c r="N23" s="24"/>
      <c r="O23" s="24"/>
      <c r="P23" s="24"/>
      <c r="Q23" s="24"/>
      <c r="R23" s="24"/>
      <c r="S23" s="24"/>
    </row>
    <row r="24" spans="1:19" x14ac:dyDescent="0.2">
      <c r="A24" s="24"/>
      <c r="B24" s="24"/>
      <c r="C24" s="24"/>
      <c r="D24" s="24"/>
      <c r="E24" s="24"/>
      <c r="F24" s="24"/>
      <c r="G24" s="24"/>
      <c r="H24" s="24"/>
      <c r="I24" s="24"/>
      <c r="J24" s="24"/>
      <c r="K24" s="24"/>
      <c r="L24" s="24"/>
      <c r="M24" s="24"/>
      <c r="N24" s="24"/>
      <c r="O24" s="24"/>
      <c r="P24" s="24"/>
      <c r="Q24" s="24"/>
      <c r="R24" s="24"/>
      <c r="S24" s="24"/>
    </row>
    <row r="25" spans="1:19" x14ac:dyDescent="0.2">
      <c r="A25" s="24"/>
      <c r="B25" s="24"/>
      <c r="C25" s="24"/>
      <c r="D25" s="24"/>
      <c r="E25" s="24"/>
      <c r="F25" s="24"/>
      <c r="G25" s="24"/>
      <c r="H25" s="24"/>
      <c r="I25" s="24"/>
      <c r="J25" s="24"/>
      <c r="K25" s="24"/>
      <c r="L25" s="24"/>
      <c r="M25" s="24"/>
      <c r="N25" s="24"/>
      <c r="O25" s="24"/>
      <c r="P25" s="24"/>
      <c r="Q25" s="24"/>
      <c r="R25" s="24"/>
      <c r="S25" s="24"/>
    </row>
    <row r="26" spans="1:19" ht="13.5" x14ac:dyDescent="0.25">
      <c r="A26" s="24"/>
      <c r="B26" s="24"/>
      <c r="C26" s="42" t="s">
        <v>146</v>
      </c>
      <c r="D26" s="24"/>
      <c r="E26" s="24"/>
      <c r="F26" s="24"/>
      <c r="G26" s="24"/>
      <c r="H26" s="24"/>
      <c r="I26" s="24"/>
      <c r="J26" s="24"/>
      <c r="K26" s="24"/>
      <c r="L26" s="24"/>
      <c r="M26" s="24"/>
      <c r="N26" s="24"/>
      <c r="O26" s="24"/>
      <c r="P26" s="24"/>
      <c r="Q26" s="24"/>
      <c r="R26" s="24"/>
      <c r="S26" s="24"/>
    </row>
    <row r="27" spans="1:19" ht="13.5" x14ac:dyDescent="0.25">
      <c r="A27" s="24"/>
      <c r="B27" s="24"/>
      <c r="C27" s="42"/>
      <c r="D27" s="24"/>
      <c r="E27" s="24"/>
      <c r="F27" s="24"/>
      <c r="G27" s="24"/>
      <c r="H27" s="24"/>
      <c r="I27" s="24"/>
      <c r="J27" s="24"/>
      <c r="K27" s="24"/>
      <c r="L27" s="24"/>
      <c r="M27" s="24"/>
      <c r="N27" s="24"/>
      <c r="O27" s="24"/>
      <c r="P27" s="24"/>
      <c r="Q27" s="24"/>
      <c r="R27" s="24"/>
      <c r="S27" s="24"/>
    </row>
    <row r="28" spans="1:19" ht="12" customHeight="1" x14ac:dyDescent="0.2">
      <c r="A28" s="24"/>
      <c r="B28" s="24"/>
      <c r="C28" s="344" t="s">
        <v>2711</v>
      </c>
      <c r="D28" s="344"/>
      <c r="E28" s="344"/>
      <c r="F28" s="344"/>
      <c r="G28" s="344"/>
      <c r="H28" s="344"/>
      <c r="I28" s="344"/>
      <c r="J28" s="344"/>
      <c r="K28" s="344"/>
      <c r="L28" s="344"/>
      <c r="M28" s="24"/>
      <c r="N28" s="24"/>
      <c r="O28" s="24"/>
      <c r="P28" s="24"/>
      <c r="Q28" s="24"/>
      <c r="R28" s="24"/>
      <c r="S28" s="24"/>
    </row>
    <row r="29" spans="1:19" x14ac:dyDescent="0.2">
      <c r="A29" s="24"/>
      <c r="B29" s="24"/>
      <c r="C29" s="344"/>
      <c r="D29" s="344"/>
      <c r="E29" s="344"/>
      <c r="F29" s="344"/>
      <c r="G29" s="344"/>
      <c r="H29" s="344"/>
      <c r="I29" s="344"/>
      <c r="J29" s="344"/>
      <c r="K29" s="344"/>
      <c r="L29" s="344"/>
      <c r="M29" s="24"/>
      <c r="N29" s="24"/>
      <c r="O29" s="24"/>
      <c r="P29" s="24"/>
      <c r="Q29" s="24"/>
      <c r="R29" s="24"/>
      <c r="S29" s="24"/>
    </row>
    <row r="30" spans="1:19" x14ac:dyDescent="0.2">
      <c r="A30" s="24"/>
      <c r="B30" s="24"/>
      <c r="C30" s="24"/>
      <c r="D30" s="24"/>
      <c r="E30" s="24"/>
      <c r="F30" s="24"/>
      <c r="G30" s="24"/>
      <c r="H30" s="24"/>
      <c r="I30" s="24"/>
      <c r="J30" s="24"/>
      <c r="K30" s="24"/>
      <c r="L30" s="24"/>
      <c r="M30" s="24"/>
      <c r="N30" s="24"/>
      <c r="O30" s="24"/>
      <c r="P30" s="24"/>
      <c r="Q30" s="24"/>
      <c r="R30" s="24"/>
      <c r="S30" s="24"/>
    </row>
    <row r="31" spans="1:19" ht="12.75" thickBot="1" x14ac:dyDescent="0.25">
      <c r="A31" s="24"/>
      <c r="B31" s="24"/>
      <c r="C31" s="24"/>
      <c r="D31" s="24"/>
      <c r="E31" s="24"/>
      <c r="F31" s="24"/>
      <c r="G31" s="24"/>
      <c r="H31" s="24"/>
      <c r="I31" s="24"/>
      <c r="J31" s="24"/>
      <c r="K31" s="24"/>
      <c r="L31" s="24"/>
      <c r="M31" s="24"/>
      <c r="N31" s="24"/>
      <c r="O31" s="24"/>
      <c r="P31" s="24"/>
      <c r="Q31" s="24"/>
      <c r="R31" s="24"/>
      <c r="S31" s="24"/>
    </row>
    <row r="32" spans="1:19" ht="13.5" customHeight="1" thickTop="1" thickBot="1" x14ac:dyDescent="0.25">
      <c r="A32" s="24"/>
      <c r="B32" s="24"/>
      <c r="C32" s="393" t="s">
        <v>112</v>
      </c>
      <c r="D32" s="393"/>
      <c r="E32" s="396" t="s">
        <v>113</v>
      </c>
      <c r="F32" s="24"/>
      <c r="G32" s="393" t="s">
        <v>122</v>
      </c>
      <c r="H32" s="393"/>
      <c r="I32" s="393"/>
      <c r="J32" s="396" t="s">
        <v>113</v>
      </c>
      <c r="K32" s="24"/>
      <c r="L32" s="24"/>
      <c r="M32" s="24"/>
      <c r="N32" s="24"/>
      <c r="O32" s="24"/>
      <c r="P32" s="24"/>
      <c r="Q32" s="24"/>
      <c r="R32" s="24"/>
      <c r="S32" s="24"/>
    </row>
    <row r="33" spans="1:19" ht="13.5" customHeight="1" thickTop="1" thickBot="1" x14ac:dyDescent="0.25">
      <c r="A33" s="24"/>
      <c r="B33" s="24"/>
      <c r="C33" s="393"/>
      <c r="D33" s="393"/>
      <c r="E33" s="396"/>
      <c r="F33" s="24"/>
      <c r="G33" s="393"/>
      <c r="H33" s="393"/>
      <c r="I33" s="393"/>
      <c r="J33" s="396"/>
      <c r="K33" s="24"/>
      <c r="L33" s="24"/>
      <c r="M33" s="24"/>
      <c r="N33" s="24"/>
      <c r="O33" s="24"/>
      <c r="P33" s="24"/>
      <c r="Q33" s="24"/>
      <c r="R33" s="24"/>
      <c r="S33" s="24"/>
    </row>
    <row r="34" spans="1:19" ht="16.5" customHeight="1" thickTop="1" thickBot="1" x14ac:dyDescent="0.25">
      <c r="A34" s="24"/>
      <c r="B34" s="24"/>
      <c r="C34" s="395" t="s">
        <v>114</v>
      </c>
      <c r="D34" s="395"/>
      <c r="E34" s="209">
        <v>0</v>
      </c>
      <c r="F34" s="24"/>
      <c r="G34" s="385" t="s">
        <v>123</v>
      </c>
      <c r="H34" s="385"/>
      <c r="I34" s="385"/>
      <c r="J34" s="93">
        <v>0</v>
      </c>
      <c r="K34" s="24"/>
      <c r="L34" s="24"/>
      <c r="M34" s="24"/>
      <c r="N34" s="24"/>
      <c r="O34" s="24"/>
      <c r="P34" s="24"/>
      <c r="Q34" s="24"/>
      <c r="R34" s="24"/>
      <c r="S34" s="24"/>
    </row>
    <row r="35" spans="1:19" ht="16.5" customHeight="1" thickTop="1" thickBot="1" x14ac:dyDescent="0.25">
      <c r="A35" s="24"/>
      <c r="B35" s="24"/>
      <c r="C35" s="395" t="s">
        <v>115</v>
      </c>
      <c r="D35" s="395"/>
      <c r="E35" s="92">
        <v>0</v>
      </c>
      <c r="F35" s="24"/>
      <c r="G35" s="385" t="s">
        <v>124</v>
      </c>
      <c r="H35" s="385"/>
      <c r="I35" s="385"/>
      <c r="J35" s="93">
        <v>0</v>
      </c>
      <c r="K35" s="24"/>
      <c r="L35" s="24"/>
      <c r="M35" s="24"/>
      <c r="N35" s="24"/>
      <c r="O35" s="24"/>
      <c r="P35" s="24"/>
      <c r="Q35" s="24"/>
      <c r="R35" s="24"/>
      <c r="S35" s="24"/>
    </row>
    <row r="36" spans="1:19" ht="16.5" customHeight="1" thickTop="1" thickBot="1" x14ac:dyDescent="0.25">
      <c r="A36" s="24"/>
      <c r="B36" s="24"/>
      <c r="C36" s="395" t="s">
        <v>116</v>
      </c>
      <c r="D36" s="395"/>
      <c r="E36" s="92">
        <v>0</v>
      </c>
      <c r="F36" s="24"/>
      <c r="G36" s="385" t="s">
        <v>125</v>
      </c>
      <c r="H36" s="385"/>
      <c r="I36" s="385"/>
      <c r="J36" s="93">
        <v>0</v>
      </c>
      <c r="K36" s="24"/>
      <c r="L36" s="24"/>
      <c r="M36" s="24"/>
      <c r="N36" s="24"/>
      <c r="O36" s="24"/>
      <c r="P36" s="24"/>
      <c r="Q36" s="24"/>
      <c r="R36" s="24"/>
      <c r="S36" s="24"/>
    </row>
    <row r="37" spans="1:19" ht="16.5" customHeight="1" thickTop="1" thickBot="1" x14ac:dyDescent="0.25">
      <c r="A37" s="24"/>
      <c r="B37" s="24"/>
      <c r="C37" s="395" t="s">
        <v>117</v>
      </c>
      <c r="D37" s="395"/>
      <c r="E37" s="92">
        <v>0</v>
      </c>
      <c r="F37" s="24"/>
      <c r="G37" s="385" t="s">
        <v>126</v>
      </c>
      <c r="H37" s="385"/>
      <c r="I37" s="385"/>
      <c r="J37" s="93">
        <v>0</v>
      </c>
      <c r="K37" s="24"/>
      <c r="L37" s="24"/>
      <c r="M37" s="24"/>
      <c r="N37" s="24"/>
      <c r="O37" s="24"/>
      <c r="P37" s="24"/>
      <c r="Q37" s="24"/>
      <c r="R37" s="24"/>
      <c r="S37" s="24"/>
    </row>
    <row r="38" spans="1:19" ht="16.5" customHeight="1" thickTop="1" thickBot="1" x14ac:dyDescent="0.25">
      <c r="A38" s="24"/>
      <c r="B38" s="24"/>
      <c r="C38" s="395" t="s">
        <v>118</v>
      </c>
      <c r="D38" s="395"/>
      <c r="E38" s="92">
        <v>0</v>
      </c>
      <c r="F38" s="24"/>
      <c r="G38" s="385" t="s">
        <v>127</v>
      </c>
      <c r="H38" s="385"/>
      <c r="I38" s="385"/>
      <c r="J38" s="93">
        <v>0</v>
      </c>
      <c r="K38" s="24"/>
      <c r="L38" s="24"/>
      <c r="M38" s="24"/>
      <c r="N38" s="24"/>
      <c r="O38" s="24"/>
      <c r="P38" s="24"/>
      <c r="Q38" s="24"/>
      <c r="R38" s="24"/>
      <c r="S38" s="24"/>
    </row>
    <row r="39" spans="1:19" ht="16.5" customHeight="1" thickTop="1" thickBot="1" x14ac:dyDescent="0.25">
      <c r="A39" s="24"/>
      <c r="B39" s="24"/>
      <c r="C39" s="395" t="s">
        <v>119</v>
      </c>
      <c r="D39" s="395"/>
      <c r="E39" s="92">
        <v>0</v>
      </c>
      <c r="F39" s="24"/>
      <c r="G39" s="385" t="s">
        <v>128</v>
      </c>
      <c r="H39" s="385"/>
      <c r="I39" s="385"/>
      <c r="J39" s="93">
        <v>0</v>
      </c>
      <c r="K39" s="24"/>
      <c r="L39" s="24"/>
      <c r="M39" s="24"/>
      <c r="N39" s="24"/>
      <c r="O39" s="24"/>
      <c r="P39" s="24"/>
      <c r="Q39" s="24"/>
      <c r="R39" s="24"/>
      <c r="S39" s="24"/>
    </row>
    <row r="40" spans="1:19" ht="16.5" customHeight="1" thickTop="1" thickBot="1" x14ac:dyDescent="0.25">
      <c r="A40" s="24"/>
      <c r="B40" s="24"/>
      <c r="C40" s="395" t="s">
        <v>120</v>
      </c>
      <c r="D40" s="395"/>
      <c r="E40" s="92">
        <v>0</v>
      </c>
      <c r="F40" s="24"/>
      <c r="G40" s="394" t="s">
        <v>129</v>
      </c>
      <c r="H40" s="394"/>
      <c r="I40" s="394"/>
      <c r="J40" s="397">
        <v>0</v>
      </c>
      <c r="K40" s="24"/>
      <c r="L40" s="24"/>
      <c r="M40" s="24"/>
      <c r="N40" s="24"/>
      <c r="O40" s="24"/>
      <c r="P40" s="24"/>
      <c r="Q40" s="24"/>
      <c r="R40" s="24"/>
      <c r="S40" s="24"/>
    </row>
    <row r="41" spans="1:19" ht="32.25" customHeight="1" thickTop="1" thickBot="1" x14ac:dyDescent="0.25">
      <c r="A41" s="24"/>
      <c r="B41" s="24"/>
      <c r="C41" s="395" t="s">
        <v>121</v>
      </c>
      <c r="D41" s="395"/>
      <c r="E41" s="92">
        <v>0</v>
      </c>
      <c r="F41" s="24"/>
      <c r="G41" s="394"/>
      <c r="H41" s="394"/>
      <c r="I41" s="394"/>
      <c r="J41" s="398"/>
      <c r="K41" s="24"/>
      <c r="L41" s="24"/>
      <c r="M41" s="24"/>
      <c r="N41" s="24"/>
      <c r="O41" s="24"/>
      <c r="P41" s="24"/>
      <c r="Q41" s="24"/>
      <c r="R41" s="24"/>
      <c r="S41" s="24"/>
    </row>
    <row r="42" spans="1:19" ht="12.75" thickTop="1" x14ac:dyDescent="0.2">
      <c r="A42" s="24"/>
      <c r="B42" s="24"/>
      <c r="C42" s="314"/>
      <c r="D42" s="314"/>
      <c r="E42" s="24"/>
      <c r="F42" s="24"/>
      <c r="G42" s="24"/>
      <c r="H42" s="24"/>
      <c r="I42" s="24"/>
      <c r="J42" s="24"/>
      <c r="K42" s="24"/>
      <c r="L42" s="24"/>
      <c r="M42" s="24"/>
      <c r="N42" s="24"/>
      <c r="O42" s="24"/>
      <c r="P42" s="24"/>
      <c r="Q42" s="24"/>
      <c r="R42" s="24"/>
      <c r="S42" s="24"/>
    </row>
    <row r="43" spans="1:19" x14ac:dyDescent="0.2">
      <c r="A43" s="24"/>
      <c r="B43" s="24"/>
      <c r="C43" s="314"/>
      <c r="D43" s="314"/>
      <c r="E43" s="24"/>
      <c r="F43" s="24"/>
      <c r="G43" s="24"/>
      <c r="H43" s="24"/>
      <c r="I43" s="24"/>
      <c r="J43" s="24"/>
      <c r="K43" s="24"/>
      <c r="L43" s="24"/>
      <c r="M43" s="24"/>
      <c r="N43" s="24"/>
      <c r="O43" s="24"/>
      <c r="P43" s="24"/>
      <c r="Q43" s="24"/>
      <c r="R43" s="24"/>
      <c r="S43" s="24"/>
    </row>
    <row r="44" spans="1:19" x14ac:dyDescent="0.2">
      <c r="A44" s="24"/>
      <c r="B44" s="24"/>
      <c r="C44" s="314"/>
      <c r="D44" s="314"/>
      <c r="E44" s="24"/>
      <c r="F44" s="24"/>
      <c r="G44" s="24"/>
      <c r="H44" s="24"/>
      <c r="I44" s="24"/>
      <c r="J44" s="24"/>
      <c r="K44" s="24"/>
      <c r="L44" s="24"/>
      <c r="M44" s="24"/>
      <c r="N44" s="24"/>
      <c r="O44" s="24"/>
      <c r="P44" s="24"/>
      <c r="Q44" s="24"/>
      <c r="R44" s="24"/>
      <c r="S44" s="24"/>
    </row>
    <row r="45" spans="1:19" x14ac:dyDescent="0.2">
      <c r="A45" s="24"/>
      <c r="B45" s="24"/>
      <c r="C45" s="314"/>
      <c r="D45" s="314"/>
      <c r="E45" s="24"/>
      <c r="F45" s="24"/>
      <c r="G45" s="24"/>
      <c r="H45" s="24"/>
      <c r="I45" s="24"/>
      <c r="J45" s="24"/>
      <c r="K45" s="24"/>
      <c r="L45" s="24"/>
      <c r="M45" s="24"/>
      <c r="N45" s="24"/>
      <c r="O45" s="24"/>
      <c r="P45" s="24"/>
      <c r="Q45" s="24"/>
      <c r="R45" s="24"/>
      <c r="S45" s="24"/>
    </row>
    <row r="46" spans="1:19" x14ac:dyDescent="0.2">
      <c r="A46" s="24"/>
      <c r="B46" s="24"/>
      <c r="C46" s="314"/>
      <c r="D46" s="314"/>
      <c r="E46" s="24"/>
      <c r="F46" s="24"/>
      <c r="G46" s="24"/>
      <c r="H46" s="24"/>
      <c r="I46" s="24"/>
      <c r="J46" s="24"/>
      <c r="K46" s="24"/>
      <c r="L46" s="24"/>
      <c r="M46" s="24"/>
      <c r="N46" s="24"/>
      <c r="O46" s="24"/>
      <c r="P46" s="24"/>
      <c r="Q46" s="24"/>
      <c r="R46" s="24"/>
      <c r="S46" s="24"/>
    </row>
    <row r="47" spans="1:19" x14ac:dyDescent="0.2">
      <c r="A47" s="24"/>
      <c r="B47" s="24"/>
      <c r="C47" s="24"/>
      <c r="D47" s="24"/>
      <c r="E47" s="24"/>
      <c r="F47" s="24"/>
      <c r="G47" s="24"/>
      <c r="H47" s="24"/>
      <c r="I47" s="24"/>
      <c r="J47" s="24"/>
      <c r="K47" s="24"/>
      <c r="L47" s="24"/>
      <c r="M47" s="24"/>
      <c r="N47" s="24"/>
      <c r="O47" s="24"/>
      <c r="P47" s="24"/>
      <c r="Q47" s="24"/>
      <c r="R47" s="24"/>
      <c r="S47" s="24"/>
    </row>
    <row r="48" spans="1:19" x14ac:dyDescent="0.2">
      <c r="A48" s="24"/>
      <c r="B48" s="24"/>
      <c r="C48" s="24"/>
      <c r="D48" s="24"/>
      <c r="E48" s="24"/>
      <c r="F48" s="24"/>
      <c r="G48" s="24"/>
      <c r="H48" s="24"/>
      <c r="I48" s="24"/>
      <c r="J48" s="24"/>
      <c r="K48" s="24"/>
      <c r="L48" s="24"/>
      <c r="M48" s="24"/>
      <c r="N48" s="24"/>
      <c r="O48" s="24"/>
      <c r="P48" s="24"/>
      <c r="Q48" s="24"/>
      <c r="R48" s="24"/>
      <c r="S48" s="24"/>
    </row>
    <row r="49" spans="1:19" x14ac:dyDescent="0.2">
      <c r="A49" s="24"/>
      <c r="B49" s="24"/>
      <c r="C49" s="24"/>
      <c r="D49" s="24"/>
      <c r="E49" s="24"/>
      <c r="F49" s="24"/>
      <c r="G49" s="24"/>
      <c r="H49" s="24"/>
      <c r="I49" s="24"/>
      <c r="J49" s="24"/>
      <c r="K49" s="24"/>
      <c r="L49" s="24"/>
      <c r="M49" s="24"/>
      <c r="N49" s="24"/>
      <c r="O49" s="24"/>
      <c r="P49" s="24"/>
      <c r="Q49" s="24"/>
      <c r="R49" s="24"/>
      <c r="S49" s="24"/>
    </row>
    <row r="50" spans="1:19" x14ac:dyDescent="0.2">
      <c r="A50" s="24"/>
      <c r="B50" s="24"/>
      <c r="C50" s="24"/>
      <c r="D50" s="24"/>
      <c r="E50" s="24"/>
      <c r="F50" s="24"/>
      <c r="G50" s="24"/>
      <c r="H50" s="24"/>
      <c r="I50" s="24"/>
      <c r="J50" s="24"/>
      <c r="K50" s="24"/>
      <c r="L50" s="24"/>
      <c r="M50" s="24"/>
      <c r="N50" s="24"/>
      <c r="O50" s="24"/>
      <c r="P50" s="24"/>
      <c r="Q50" s="24"/>
      <c r="R50" s="24"/>
      <c r="S50" s="24"/>
    </row>
    <row r="51" spans="1:19" x14ac:dyDescent="0.2">
      <c r="A51" s="24"/>
      <c r="B51" s="24"/>
      <c r="C51" s="24"/>
      <c r="D51" s="24"/>
      <c r="E51" s="24"/>
      <c r="F51" s="24"/>
      <c r="G51" s="24"/>
      <c r="H51" s="24"/>
      <c r="I51" s="24"/>
      <c r="J51" s="24"/>
      <c r="K51" s="24"/>
      <c r="L51" s="24"/>
      <c r="M51" s="24"/>
      <c r="N51" s="24"/>
      <c r="O51" s="24"/>
      <c r="P51" s="24"/>
      <c r="Q51" s="24"/>
      <c r="R51" s="24"/>
      <c r="S51" s="24"/>
    </row>
    <row r="52" spans="1:19" x14ac:dyDescent="0.2">
      <c r="A52" s="24"/>
      <c r="B52" s="24"/>
      <c r="C52" s="24"/>
      <c r="D52" s="24"/>
      <c r="E52" s="24"/>
      <c r="F52" s="24"/>
      <c r="G52" s="24"/>
      <c r="H52" s="24"/>
      <c r="I52" s="24"/>
      <c r="J52" s="24"/>
      <c r="K52" s="24"/>
      <c r="L52" s="24"/>
      <c r="M52" s="24"/>
      <c r="N52" s="24"/>
      <c r="O52" s="24"/>
      <c r="P52" s="24"/>
      <c r="Q52" s="24"/>
      <c r="R52" s="24"/>
      <c r="S52" s="24"/>
    </row>
    <row r="53" spans="1:19" x14ac:dyDescent="0.2">
      <c r="A53" s="24"/>
      <c r="B53" s="24"/>
      <c r="C53" s="24"/>
      <c r="D53" s="24"/>
      <c r="E53" s="24"/>
      <c r="F53" s="24"/>
      <c r="G53" s="24"/>
      <c r="H53" s="24"/>
      <c r="I53" s="24"/>
      <c r="J53" s="24"/>
      <c r="K53" s="24"/>
      <c r="L53" s="24"/>
      <c r="M53" s="24"/>
      <c r="N53" s="24"/>
      <c r="O53" s="24"/>
      <c r="P53" s="24"/>
      <c r="Q53" s="24"/>
      <c r="R53" s="24"/>
      <c r="S53" s="24"/>
    </row>
    <row r="54" spans="1:19" x14ac:dyDescent="0.2">
      <c r="A54" s="24"/>
      <c r="B54" s="24"/>
      <c r="C54" s="24"/>
      <c r="D54" s="24"/>
      <c r="E54" s="24"/>
      <c r="F54" s="24"/>
      <c r="G54" s="24"/>
      <c r="H54" s="24"/>
      <c r="I54" s="24"/>
      <c r="J54" s="24"/>
      <c r="K54" s="24"/>
      <c r="L54" s="24"/>
      <c r="M54" s="24"/>
      <c r="N54" s="24"/>
      <c r="O54" s="24"/>
      <c r="P54" s="24"/>
      <c r="Q54" s="24"/>
      <c r="R54" s="24"/>
      <c r="S54" s="24"/>
    </row>
    <row r="55" spans="1:19" x14ac:dyDescent="0.2">
      <c r="A55" s="24"/>
      <c r="B55" s="24"/>
      <c r="C55" s="24"/>
      <c r="D55" s="24"/>
      <c r="E55" s="24"/>
      <c r="F55" s="24"/>
      <c r="G55" s="24"/>
      <c r="H55" s="24"/>
      <c r="I55" s="24"/>
      <c r="J55" s="24"/>
      <c r="K55" s="24"/>
      <c r="L55" s="24"/>
      <c r="M55" s="24"/>
      <c r="N55" s="24"/>
      <c r="O55" s="24"/>
      <c r="P55" s="24"/>
      <c r="Q55" s="24"/>
      <c r="R55" s="24"/>
      <c r="S55" s="24"/>
    </row>
    <row r="56" spans="1:19" x14ac:dyDescent="0.2">
      <c r="A56" s="24"/>
      <c r="B56" s="24"/>
      <c r="C56" s="24"/>
      <c r="D56" s="24"/>
      <c r="E56" s="24"/>
      <c r="F56" s="24"/>
      <c r="G56" s="24"/>
      <c r="H56" s="24"/>
      <c r="I56" s="24"/>
      <c r="J56" s="24"/>
      <c r="K56" s="24"/>
      <c r="L56" s="24"/>
      <c r="M56" s="24"/>
      <c r="N56" s="24"/>
      <c r="O56" s="24"/>
      <c r="P56" s="24"/>
      <c r="Q56" s="24"/>
      <c r="R56" s="24"/>
      <c r="S56" s="24"/>
    </row>
    <row r="57" spans="1:19" x14ac:dyDescent="0.2">
      <c r="A57" s="24"/>
      <c r="B57" s="24"/>
      <c r="C57" s="24"/>
      <c r="D57" s="24"/>
      <c r="E57" s="24"/>
      <c r="F57" s="24"/>
      <c r="G57" s="24"/>
      <c r="H57" s="24"/>
      <c r="I57" s="24"/>
      <c r="J57" s="24"/>
      <c r="K57" s="24"/>
      <c r="L57" s="24"/>
      <c r="M57" s="24"/>
      <c r="N57" s="24"/>
      <c r="O57" s="24"/>
      <c r="P57" s="24"/>
      <c r="Q57" s="24"/>
      <c r="R57" s="24"/>
      <c r="S57" s="24"/>
    </row>
    <row r="58" spans="1:19" x14ac:dyDescent="0.2">
      <c r="A58" s="24"/>
      <c r="B58" s="24"/>
      <c r="C58" s="24"/>
      <c r="D58" s="24"/>
      <c r="E58" s="24"/>
      <c r="F58" s="24"/>
      <c r="G58" s="24"/>
      <c r="H58" s="24"/>
      <c r="I58" s="24"/>
      <c r="J58" s="24"/>
      <c r="K58" s="24"/>
      <c r="L58" s="24"/>
      <c r="M58" s="24"/>
      <c r="N58" s="24"/>
      <c r="O58" s="24"/>
      <c r="P58" s="24"/>
      <c r="Q58" s="24"/>
      <c r="R58" s="24"/>
      <c r="S58" s="24"/>
    </row>
    <row r="59" spans="1:19" x14ac:dyDescent="0.2">
      <c r="A59" s="24"/>
      <c r="B59" s="24"/>
      <c r="C59" s="24"/>
      <c r="D59" s="24"/>
      <c r="E59" s="24"/>
      <c r="F59" s="24"/>
      <c r="G59" s="24"/>
      <c r="H59" s="24"/>
      <c r="I59" s="24"/>
      <c r="J59" s="24"/>
      <c r="K59" s="24"/>
      <c r="L59" s="24"/>
      <c r="M59" s="24"/>
      <c r="N59" s="24"/>
      <c r="O59" s="24"/>
      <c r="P59" s="24"/>
      <c r="Q59" s="24"/>
      <c r="R59" s="24"/>
      <c r="S59" s="24"/>
    </row>
    <row r="60" spans="1:19" x14ac:dyDescent="0.2">
      <c r="A60" s="24"/>
      <c r="B60" s="24"/>
      <c r="C60" s="24"/>
      <c r="D60" s="24"/>
      <c r="E60" s="24"/>
      <c r="F60" s="24"/>
      <c r="G60" s="24"/>
      <c r="H60" s="24"/>
      <c r="I60" s="24"/>
      <c r="J60" s="24"/>
      <c r="K60" s="24"/>
      <c r="L60" s="24"/>
      <c r="M60" s="24"/>
      <c r="N60" s="24"/>
      <c r="O60" s="24"/>
      <c r="P60" s="24"/>
      <c r="Q60" s="24"/>
      <c r="R60" s="24"/>
      <c r="S60" s="24"/>
    </row>
    <row r="61" spans="1:19" x14ac:dyDescent="0.2">
      <c r="A61" s="24"/>
      <c r="B61" s="24"/>
      <c r="C61" s="24"/>
      <c r="D61" s="24"/>
      <c r="E61" s="24"/>
      <c r="F61" s="24"/>
      <c r="G61" s="24"/>
      <c r="H61" s="24"/>
      <c r="I61" s="24"/>
      <c r="J61" s="24"/>
      <c r="K61" s="24"/>
      <c r="L61" s="24"/>
      <c r="M61" s="24"/>
      <c r="N61" s="24"/>
      <c r="O61" s="24"/>
      <c r="P61" s="24"/>
      <c r="Q61" s="24"/>
      <c r="R61" s="24"/>
      <c r="S61" s="24"/>
    </row>
    <row r="62" spans="1:19" x14ac:dyDescent="0.2">
      <c r="A62" s="24"/>
      <c r="B62" s="24"/>
      <c r="C62" s="24"/>
      <c r="D62" s="24"/>
      <c r="E62" s="24"/>
      <c r="F62" s="24"/>
      <c r="G62" s="24"/>
      <c r="H62" s="24"/>
      <c r="I62" s="24"/>
      <c r="J62" s="24"/>
      <c r="K62" s="24"/>
      <c r="L62" s="24"/>
      <c r="M62" s="24"/>
      <c r="N62" s="24"/>
      <c r="O62" s="24"/>
      <c r="P62" s="24"/>
      <c r="Q62" s="24"/>
      <c r="R62" s="24"/>
      <c r="S62" s="24"/>
    </row>
    <row r="63" spans="1:19" x14ac:dyDescent="0.2">
      <c r="A63" s="24"/>
      <c r="B63" s="24"/>
      <c r="C63" s="24"/>
      <c r="D63" s="24"/>
      <c r="E63" s="24"/>
      <c r="F63" s="24"/>
      <c r="G63" s="24"/>
      <c r="H63" s="24"/>
      <c r="I63" s="24"/>
      <c r="J63" s="24"/>
      <c r="K63" s="24"/>
      <c r="L63" s="24"/>
      <c r="M63" s="24"/>
      <c r="N63" s="24"/>
      <c r="O63" s="24"/>
      <c r="P63" s="24"/>
      <c r="Q63" s="24"/>
      <c r="R63" s="24"/>
      <c r="S63" s="24"/>
    </row>
    <row r="64" spans="1:19" x14ac:dyDescent="0.2">
      <c r="A64" s="24"/>
      <c r="B64" s="24"/>
      <c r="C64" s="24"/>
      <c r="D64" s="24"/>
      <c r="E64" s="24"/>
      <c r="F64" s="24"/>
      <c r="G64" s="24"/>
      <c r="H64" s="24"/>
      <c r="I64" s="24"/>
      <c r="J64" s="24"/>
      <c r="K64" s="24"/>
      <c r="L64" s="24"/>
      <c r="M64" s="24"/>
      <c r="N64" s="24"/>
      <c r="O64" s="24"/>
      <c r="P64" s="24"/>
      <c r="Q64" s="24"/>
      <c r="R64" s="24"/>
      <c r="S64" s="24"/>
    </row>
    <row r="65" spans="1:19" x14ac:dyDescent="0.2">
      <c r="A65" s="24"/>
      <c r="B65" s="24"/>
      <c r="C65" s="24"/>
      <c r="D65" s="24"/>
      <c r="E65" s="24"/>
      <c r="F65" s="24"/>
      <c r="G65" s="24"/>
      <c r="H65" s="24"/>
      <c r="I65" s="24"/>
      <c r="J65" s="24"/>
      <c r="K65" s="24"/>
      <c r="L65" s="24"/>
      <c r="M65" s="24"/>
      <c r="N65" s="24"/>
      <c r="O65" s="24"/>
      <c r="P65" s="24"/>
      <c r="Q65" s="24"/>
      <c r="R65" s="24"/>
      <c r="S65" s="24"/>
    </row>
    <row r="66" spans="1:19" x14ac:dyDescent="0.2">
      <c r="A66" s="24"/>
      <c r="B66" s="24"/>
      <c r="C66" s="24"/>
      <c r="D66" s="24"/>
      <c r="E66" s="24"/>
      <c r="F66" s="24"/>
      <c r="G66" s="24"/>
      <c r="H66" s="24"/>
      <c r="I66" s="24"/>
      <c r="J66" s="24"/>
      <c r="K66" s="24"/>
      <c r="L66" s="24"/>
      <c r="M66" s="24"/>
      <c r="N66" s="24"/>
      <c r="O66" s="24"/>
      <c r="P66" s="24"/>
      <c r="Q66" s="24"/>
      <c r="R66" s="24"/>
      <c r="S66" s="24"/>
    </row>
    <row r="67" spans="1:19" x14ac:dyDescent="0.2">
      <c r="A67" s="24"/>
      <c r="B67" s="24"/>
      <c r="C67" s="24"/>
      <c r="D67" s="24"/>
      <c r="E67" s="24"/>
      <c r="F67" s="24"/>
      <c r="G67" s="24"/>
      <c r="H67" s="24"/>
      <c r="I67" s="24"/>
      <c r="J67" s="24"/>
      <c r="K67" s="24"/>
      <c r="L67" s="24"/>
      <c r="M67" s="24"/>
      <c r="N67" s="24"/>
      <c r="O67" s="24"/>
      <c r="P67" s="24"/>
      <c r="Q67" s="24"/>
      <c r="R67" s="24"/>
      <c r="S67" s="24"/>
    </row>
    <row r="68" spans="1:19" x14ac:dyDescent="0.2">
      <c r="A68" s="24"/>
      <c r="B68" s="24"/>
      <c r="C68" s="24"/>
      <c r="D68" s="24"/>
      <c r="E68" s="24"/>
      <c r="F68" s="24"/>
      <c r="G68" s="24"/>
      <c r="H68" s="24"/>
      <c r="I68" s="24"/>
      <c r="J68" s="24"/>
      <c r="K68" s="24"/>
      <c r="L68" s="24"/>
      <c r="M68" s="24"/>
      <c r="N68" s="24"/>
      <c r="O68" s="24"/>
      <c r="P68" s="24"/>
      <c r="Q68" s="24"/>
      <c r="R68" s="24"/>
      <c r="S68" s="24"/>
    </row>
    <row r="69" spans="1:19" x14ac:dyDescent="0.2">
      <c r="A69" s="24"/>
      <c r="B69" s="24"/>
      <c r="C69" s="24"/>
      <c r="D69" s="24"/>
      <c r="E69" s="24"/>
      <c r="F69" s="24"/>
      <c r="G69" s="24"/>
      <c r="H69" s="24"/>
      <c r="I69" s="24"/>
      <c r="J69" s="24"/>
      <c r="K69" s="24"/>
      <c r="L69" s="24"/>
      <c r="M69" s="24"/>
      <c r="N69" s="24"/>
      <c r="O69" s="24"/>
      <c r="P69" s="24"/>
      <c r="Q69" s="24"/>
      <c r="R69" s="24"/>
      <c r="S69" s="24"/>
    </row>
    <row r="70" spans="1:19" x14ac:dyDescent="0.2">
      <c r="A70" s="24"/>
      <c r="B70" s="24"/>
      <c r="C70" s="24"/>
      <c r="D70" s="24"/>
      <c r="E70" s="24"/>
      <c r="F70" s="24"/>
      <c r="G70" s="24"/>
      <c r="H70" s="24"/>
      <c r="I70" s="24"/>
      <c r="J70" s="24"/>
      <c r="K70" s="24"/>
      <c r="L70" s="24"/>
      <c r="M70" s="24"/>
      <c r="N70" s="24"/>
      <c r="O70" s="24"/>
      <c r="P70" s="24"/>
      <c r="Q70" s="24"/>
      <c r="R70" s="24"/>
      <c r="S70" s="24"/>
    </row>
    <row r="71" spans="1:19" x14ac:dyDescent="0.2">
      <c r="A71" s="24"/>
      <c r="B71" s="24"/>
      <c r="C71" s="24"/>
      <c r="D71" s="24"/>
      <c r="E71" s="24"/>
      <c r="F71" s="24"/>
      <c r="G71" s="24"/>
      <c r="H71" s="24"/>
      <c r="I71" s="24"/>
      <c r="J71" s="24"/>
      <c r="K71" s="24"/>
      <c r="L71" s="24"/>
      <c r="M71" s="24"/>
      <c r="N71" s="24"/>
      <c r="O71" s="24"/>
      <c r="P71" s="24"/>
      <c r="Q71" s="24"/>
      <c r="R71" s="24"/>
      <c r="S71" s="24"/>
    </row>
    <row r="72" spans="1:19" x14ac:dyDescent="0.2">
      <c r="A72" s="24"/>
      <c r="B72" s="24"/>
      <c r="C72" s="24"/>
      <c r="D72" s="24"/>
      <c r="E72" s="24"/>
      <c r="F72" s="24"/>
      <c r="G72" s="24"/>
      <c r="H72" s="24"/>
      <c r="I72" s="24"/>
      <c r="J72" s="24"/>
      <c r="K72" s="24"/>
      <c r="L72" s="24"/>
      <c r="M72" s="24"/>
      <c r="N72" s="24"/>
      <c r="O72" s="24"/>
      <c r="P72" s="24"/>
      <c r="Q72" s="24"/>
      <c r="R72" s="24"/>
      <c r="S72" s="24"/>
    </row>
    <row r="73" spans="1:19" x14ac:dyDescent="0.2">
      <c r="A73" s="24"/>
      <c r="B73" s="24"/>
      <c r="C73" s="24"/>
      <c r="D73" s="24"/>
      <c r="E73" s="24"/>
      <c r="F73" s="24"/>
      <c r="G73" s="24"/>
      <c r="H73" s="24"/>
      <c r="I73" s="24"/>
      <c r="J73" s="24"/>
      <c r="K73" s="24"/>
      <c r="L73" s="24"/>
      <c r="M73" s="24"/>
      <c r="N73" s="24"/>
      <c r="O73" s="24"/>
      <c r="P73" s="24"/>
      <c r="Q73" s="24"/>
      <c r="R73" s="24"/>
      <c r="S73" s="24"/>
    </row>
    <row r="74" spans="1:19" x14ac:dyDescent="0.2">
      <c r="A74" s="24"/>
      <c r="B74" s="24"/>
      <c r="C74" s="24"/>
      <c r="D74" s="24"/>
      <c r="E74" s="24"/>
      <c r="F74" s="24"/>
      <c r="G74" s="24"/>
      <c r="H74" s="24"/>
      <c r="I74" s="24"/>
      <c r="J74" s="24"/>
      <c r="K74" s="24"/>
      <c r="L74" s="24"/>
      <c r="M74" s="24"/>
      <c r="N74" s="24"/>
      <c r="O74" s="24"/>
      <c r="P74" s="24"/>
      <c r="Q74" s="24"/>
      <c r="R74" s="24"/>
      <c r="S74" s="24"/>
    </row>
    <row r="75" spans="1:19" x14ac:dyDescent="0.2">
      <c r="A75" s="24"/>
      <c r="B75" s="24"/>
      <c r="C75" s="24"/>
      <c r="D75" s="24"/>
      <c r="E75" s="24"/>
      <c r="F75" s="24"/>
      <c r="G75" s="24"/>
      <c r="H75" s="24"/>
      <c r="I75" s="24"/>
      <c r="J75" s="24"/>
      <c r="K75" s="24"/>
      <c r="L75" s="24"/>
      <c r="M75" s="24"/>
      <c r="N75" s="24"/>
      <c r="O75" s="24"/>
      <c r="P75" s="24"/>
      <c r="Q75" s="24"/>
      <c r="R75" s="24"/>
      <c r="S75" s="24"/>
    </row>
    <row r="76" spans="1:19" x14ac:dyDescent="0.2">
      <c r="A76" s="24"/>
      <c r="B76" s="24"/>
      <c r="C76" s="24"/>
      <c r="D76" s="24"/>
      <c r="E76" s="24"/>
      <c r="F76" s="24"/>
      <c r="G76" s="24"/>
      <c r="H76" s="24"/>
      <c r="I76" s="24"/>
      <c r="J76" s="24"/>
      <c r="K76" s="24"/>
      <c r="L76" s="24"/>
      <c r="M76" s="24"/>
      <c r="N76" s="24"/>
      <c r="O76" s="24"/>
      <c r="P76" s="24"/>
      <c r="Q76" s="24"/>
      <c r="R76" s="24"/>
      <c r="S76" s="24"/>
    </row>
    <row r="77" spans="1:19" x14ac:dyDescent="0.2">
      <c r="A77" s="24"/>
      <c r="B77" s="24"/>
      <c r="C77" s="24"/>
      <c r="D77" s="24"/>
      <c r="E77" s="24"/>
      <c r="F77" s="24"/>
      <c r="G77" s="24"/>
      <c r="H77" s="24"/>
      <c r="I77" s="24"/>
      <c r="J77" s="24"/>
      <c r="K77" s="24"/>
      <c r="L77" s="24"/>
      <c r="M77" s="24"/>
      <c r="N77" s="24"/>
      <c r="O77" s="24"/>
      <c r="P77" s="24"/>
      <c r="Q77" s="24"/>
      <c r="R77" s="24"/>
      <c r="S77" s="24"/>
    </row>
    <row r="78" spans="1:19" x14ac:dyDescent="0.2">
      <c r="A78" s="24"/>
      <c r="B78" s="24"/>
      <c r="C78" s="24"/>
      <c r="D78" s="24"/>
      <c r="E78" s="24"/>
      <c r="F78" s="24"/>
      <c r="G78" s="24"/>
      <c r="H78" s="24"/>
      <c r="I78" s="24"/>
      <c r="J78" s="24"/>
      <c r="K78" s="24"/>
      <c r="L78" s="24"/>
      <c r="M78" s="24"/>
      <c r="N78" s="24"/>
      <c r="O78" s="24"/>
      <c r="P78" s="24"/>
      <c r="Q78" s="24"/>
      <c r="R78" s="24"/>
      <c r="S78" s="24"/>
    </row>
    <row r="79" spans="1:19" x14ac:dyDescent="0.2">
      <c r="A79" s="24"/>
      <c r="B79" s="24"/>
      <c r="C79" s="24"/>
      <c r="D79" s="24"/>
      <c r="E79" s="24"/>
      <c r="F79" s="24"/>
      <c r="G79" s="24"/>
      <c r="H79" s="24"/>
      <c r="I79" s="24"/>
      <c r="J79" s="24"/>
      <c r="K79" s="24"/>
      <c r="L79" s="24"/>
      <c r="M79" s="24"/>
      <c r="N79" s="24"/>
      <c r="O79" s="24"/>
      <c r="P79" s="24"/>
      <c r="Q79" s="24"/>
      <c r="R79" s="24"/>
      <c r="S79" s="24"/>
    </row>
    <row r="80" spans="1:19" x14ac:dyDescent="0.2">
      <c r="A80" s="24"/>
      <c r="B80" s="24"/>
      <c r="C80" s="24"/>
      <c r="D80" s="24"/>
      <c r="E80" s="24"/>
      <c r="F80" s="24"/>
      <c r="G80" s="24"/>
      <c r="H80" s="24"/>
      <c r="I80" s="24"/>
      <c r="J80" s="24"/>
      <c r="K80" s="24"/>
      <c r="L80" s="24"/>
      <c r="M80" s="24"/>
      <c r="N80" s="24"/>
      <c r="O80" s="24"/>
      <c r="P80" s="24"/>
      <c r="Q80" s="24"/>
      <c r="R80" s="24"/>
      <c r="S80" s="24"/>
    </row>
    <row r="81" spans="1:19" x14ac:dyDescent="0.2">
      <c r="A81" s="24"/>
      <c r="B81" s="24"/>
      <c r="C81" s="24"/>
      <c r="D81" s="24"/>
      <c r="E81" s="24"/>
      <c r="F81" s="24"/>
      <c r="G81" s="24"/>
      <c r="H81" s="24"/>
      <c r="I81" s="24"/>
      <c r="J81" s="24"/>
      <c r="K81" s="24"/>
      <c r="L81" s="24"/>
      <c r="M81" s="24"/>
      <c r="N81" s="24"/>
      <c r="O81" s="24"/>
      <c r="P81" s="24"/>
      <c r="Q81" s="24"/>
      <c r="R81" s="24"/>
      <c r="S81" s="24"/>
    </row>
    <row r="82" spans="1:19" x14ac:dyDescent="0.2">
      <c r="A82" s="24"/>
      <c r="B82" s="24"/>
      <c r="C82" s="24"/>
      <c r="D82" s="24"/>
      <c r="E82" s="24"/>
      <c r="F82" s="24"/>
      <c r="G82" s="24"/>
      <c r="H82" s="24"/>
      <c r="I82" s="24"/>
      <c r="J82" s="24"/>
      <c r="K82" s="24"/>
      <c r="L82" s="24"/>
      <c r="M82" s="24"/>
      <c r="N82" s="24"/>
      <c r="O82" s="24"/>
      <c r="P82" s="24"/>
      <c r="Q82" s="24"/>
      <c r="R82" s="24"/>
      <c r="S82" s="24"/>
    </row>
    <row r="83" spans="1:19" x14ac:dyDescent="0.2">
      <c r="A83" s="24"/>
      <c r="B83" s="24"/>
      <c r="C83" s="24"/>
      <c r="D83" s="24"/>
      <c r="E83" s="24"/>
      <c r="F83" s="24"/>
      <c r="G83" s="24"/>
      <c r="H83" s="24"/>
      <c r="I83" s="24"/>
      <c r="J83" s="24"/>
      <c r="K83" s="24"/>
      <c r="L83" s="24"/>
      <c r="M83" s="24"/>
      <c r="N83" s="24"/>
      <c r="O83" s="24"/>
      <c r="P83" s="24"/>
      <c r="Q83" s="24"/>
      <c r="R83" s="24"/>
      <c r="S83" s="24"/>
    </row>
    <row r="84" spans="1:19" x14ac:dyDescent="0.2">
      <c r="A84" s="24"/>
      <c r="B84" s="24"/>
      <c r="C84" s="24"/>
      <c r="D84" s="24"/>
      <c r="E84" s="24"/>
      <c r="F84" s="24"/>
      <c r="G84" s="24"/>
      <c r="H84" s="24"/>
      <c r="I84" s="24"/>
      <c r="J84" s="24"/>
      <c r="K84" s="24"/>
      <c r="L84" s="24"/>
      <c r="M84" s="24"/>
      <c r="N84" s="24"/>
      <c r="O84" s="24"/>
      <c r="P84" s="24"/>
      <c r="Q84" s="24"/>
      <c r="R84" s="24"/>
      <c r="S84" s="24"/>
    </row>
    <row r="85" spans="1:19" x14ac:dyDescent="0.2">
      <c r="A85" s="24"/>
      <c r="B85" s="24"/>
      <c r="C85" s="24"/>
      <c r="D85" s="24"/>
      <c r="E85" s="24"/>
      <c r="F85" s="24"/>
      <c r="G85" s="24"/>
      <c r="H85" s="24"/>
      <c r="I85" s="24"/>
      <c r="J85" s="24"/>
      <c r="K85" s="24"/>
      <c r="L85" s="24"/>
      <c r="M85" s="24"/>
      <c r="N85" s="24"/>
      <c r="O85" s="24"/>
      <c r="P85" s="24"/>
      <c r="Q85" s="24"/>
      <c r="R85" s="24"/>
      <c r="S85" s="24"/>
    </row>
    <row r="86" spans="1:19" x14ac:dyDescent="0.2">
      <c r="A86" s="24"/>
      <c r="B86" s="24"/>
      <c r="C86" s="24"/>
      <c r="D86" s="24"/>
      <c r="E86" s="24"/>
      <c r="F86" s="24"/>
      <c r="G86" s="24"/>
      <c r="H86" s="24"/>
      <c r="I86" s="24"/>
      <c r="J86" s="24"/>
      <c r="K86" s="24"/>
      <c r="L86" s="24"/>
      <c r="M86" s="24"/>
      <c r="N86" s="24"/>
      <c r="O86" s="24"/>
      <c r="P86" s="24"/>
      <c r="Q86" s="24"/>
      <c r="R86" s="24"/>
      <c r="S86" s="24"/>
    </row>
    <row r="87" spans="1:19" x14ac:dyDescent="0.2">
      <c r="A87" s="24"/>
      <c r="B87" s="24"/>
      <c r="C87" s="24"/>
      <c r="D87" s="24"/>
      <c r="E87" s="24"/>
      <c r="F87" s="24"/>
      <c r="G87" s="24"/>
      <c r="H87" s="24"/>
      <c r="I87" s="24"/>
      <c r="J87" s="24"/>
      <c r="K87" s="24"/>
      <c r="L87" s="24"/>
      <c r="M87" s="24"/>
      <c r="N87" s="24"/>
      <c r="O87" s="24"/>
      <c r="P87" s="24"/>
      <c r="Q87" s="24"/>
      <c r="R87" s="24"/>
      <c r="S87" s="24"/>
    </row>
    <row r="88" spans="1:19" x14ac:dyDescent="0.2">
      <c r="A88" s="24"/>
      <c r="B88" s="24"/>
      <c r="C88" s="24"/>
      <c r="D88" s="24"/>
      <c r="E88" s="24"/>
      <c r="F88" s="24"/>
      <c r="G88" s="24"/>
      <c r="H88" s="24"/>
      <c r="I88" s="24"/>
      <c r="J88" s="24"/>
      <c r="K88" s="24"/>
      <c r="L88" s="24"/>
      <c r="M88" s="24"/>
      <c r="N88" s="24"/>
      <c r="O88" s="24"/>
      <c r="P88" s="24"/>
      <c r="Q88" s="24"/>
      <c r="R88" s="24"/>
      <c r="S88" s="24"/>
    </row>
    <row r="89" spans="1:19" x14ac:dyDescent="0.2">
      <c r="A89" s="24"/>
      <c r="B89" s="24"/>
      <c r="C89" s="24"/>
      <c r="D89" s="24"/>
      <c r="E89" s="24"/>
      <c r="F89" s="24"/>
      <c r="G89" s="24"/>
      <c r="H89" s="24"/>
      <c r="I89" s="24"/>
      <c r="J89" s="24"/>
      <c r="K89" s="24"/>
      <c r="L89" s="24"/>
      <c r="M89" s="24"/>
      <c r="N89" s="24"/>
      <c r="O89" s="24"/>
      <c r="P89" s="24"/>
      <c r="Q89" s="24"/>
      <c r="R89" s="24"/>
      <c r="S89" s="24"/>
    </row>
    <row r="90" spans="1:19" x14ac:dyDescent="0.2">
      <c r="A90" s="24"/>
      <c r="B90" s="24"/>
      <c r="C90" s="24"/>
      <c r="D90" s="24"/>
      <c r="E90" s="24"/>
      <c r="F90" s="24"/>
      <c r="G90" s="24"/>
      <c r="H90" s="24"/>
      <c r="I90" s="24"/>
      <c r="J90" s="24"/>
      <c r="K90" s="24"/>
      <c r="L90" s="24"/>
      <c r="M90" s="24"/>
      <c r="N90" s="24"/>
      <c r="O90" s="24"/>
      <c r="P90" s="24"/>
      <c r="Q90" s="24"/>
      <c r="R90" s="24"/>
      <c r="S90" s="24"/>
    </row>
    <row r="91" spans="1:19" x14ac:dyDescent="0.2">
      <c r="A91" s="24"/>
      <c r="B91" s="24"/>
      <c r="C91" s="24"/>
      <c r="D91" s="24"/>
      <c r="E91" s="24"/>
      <c r="F91" s="24"/>
      <c r="G91" s="24"/>
      <c r="H91" s="24"/>
      <c r="I91" s="24"/>
      <c r="J91" s="24"/>
      <c r="K91" s="24"/>
      <c r="L91" s="24"/>
      <c r="M91" s="24"/>
      <c r="N91" s="24"/>
      <c r="O91" s="24"/>
      <c r="P91" s="24"/>
      <c r="Q91" s="24"/>
      <c r="R91" s="24"/>
      <c r="S91" s="24"/>
    </row>
    <row r="92" spans="1:19" x14ac:dyDescent="0.2">
      <c r="A92" s="24"/>
      <c r="B92" s="24"/>
      <c r="C92" s="24"/>
      <c r="D92" s="24"/>
      <c r="E92" s="24"/>
      <c r="F92" s="24"/>
      <c r="G92" s="24"/>
      <c r="H92" s="24"/>
      <c r="I92" s="24"/>
      <c r="J92" s="24"/>
      <c r="K92" s="24"/>
      <c r="L92" s="24"/>
      <c r="M92" s="24"/>
      <c r="N92" s="24"/>
      <c r="O92" s="24"/>
      <c r="P92" s="24"/>
      <c r="Q92" s="24"/>
      <c r="R92" s="24"/>
      <c r="S92" s="24"/>
    </row>
    <row r="93" spans="1:19" x14ac:dyDescent="0.2">
      <c r="A93" s="24"/>
      <c r="B93" s="24"/>
      <c r="C93" s="24"/>
      <c r="D93" s="24"/>
      <c r="E93" s="24"/>
      <c r="F93" s="24"/>
      <c r="G93" s="24"/>
      <c r="H93" s="24"/>
      <c r="I93" s="24"/>
      <c r="J93" s="24"/>
      <c r="K93" s="24"/>
      <c r="L93" s="24"/>
      <c r="M93" s="24"/>
      <c r="N93" s="24"/>
      <c r="O93" s="24"/>
      <c r="P93" s="24"/>
      <c r="Q93" s="24"/>
      <c r="R93" s="24"/>
      <c r="S93" s="24"/>
    </row>
    <row r="94" spans="1:19" x14ac:dyDescent="0.2">
      <c r="A94" s="24"/>
      <c r="B94" s="24"/>
      <c r="C94" s="24"/>
      <c r="D94" s="24"/>
      <c r="E94" s="24"/>
      <c r="F94" s="24"/>
      <c r="G94" s="24"/>
      <c r="H94" s="24"/>
      <c r="I94" s="24"/>
      <c r="J94" s="24"/>
      <c r="K94" s="24"/>
      <c r="L94" s="24"/>
      <c r="M94" s="24"/>
      <c r="N94" s="24"/>
      <c r="O94" s="24"/>
      <c r="P94" s="24"/>
      <c r="Q94" s="24"/>
      <c r="R94" s="24"/>
      <c r="S94" s="24"/>
    </row>
    <row r="95" spans="1:19" x14ac:dyDescent="0.2">
      <c r="A95" s="24"/>
      <c r="B95" s="24"/>
      <c r="C95" s="24"/>
      <c r="D95" s="24"/>
      <c r="E95" s="24"/>
      <c r="F95" s="24"/>
      <c r="G95" s="24"/>
      <c r="H95" s="24"/>
      <c r="I95" s="24"/>
      <c r="J95" s="24"/>
      <c r="K95" s="24"/>
      <c r="L95" s="24"/>
      <c r="M95" s="24"/>
      <c r="N95" s="24"/>
      <c r="O95" s="24"/>
      <c r="P95" s="24"/>
      <c r="Q95" s="24"/>
      <c r="R95" s="24"/>
      <c r="S95" s="24"/>
    </row>
    <row r="96" spans="1:19" x14ac:dyDescent="0.2">
      <c r="A96" s="24"/>
      <c r="B96" s="24"/>
      <c r="C96" s="24"/>
      <c r="D96" s="24"/>
      <c r="E96" s="24"/>
      <c r="F96" s="24"/>
      <c r="G96" s="24"/>
      <c r="H96" s="24"/>
      <c r="I96" s="24"/>
      <c r="J96" s="24"/>
      <c r="K96" s="24"/>
      <c r="L96" s="24"/>
      <c r="M96" s="24"/>
      <c r="N96" s="24"/>
      <c r="O96" s="24"/>
      <c r="P96" s="24"/>
      <c r="Q96" s="24"/>
      <c r="R96" s="24"/>
      <c r="S96" s="24"/>
    </row>
    <row r="97" spans="1:19" x14ac:dyDescent="0.2">
      <c r="A97" s="24"/>
      <c r="B97" s="24"/>
      <c r="C97" s="24"/>
      <c r="D97" s="24"/>
      <c r="E97" s="24"/>
      <c r="F97" s="24"/>
      <c r="G97" s="24"/>
      <c r="H97" s="24"/>
      <c r="I97" s="24"/>
      <c r="J97" s="24"/>
      <c r="K97" s="24"/>
      <c r="L97" s="24"/>
      <c r="M97" s="24"/>
      <c r="N97" s="24"/>
      <c r="O97" s="24"/>
      <c r="P97" s="24"/>
      <c r="Q97" s="24"/>
      <c r="R97" s="24"/>
      <c r="S97" s="24"/>
    </row>
    <row r="98" spans="1:19" x14ac:dyDescent="0.2">
      <c r="A98" s="24"/>
      <c r="B98" s="24"/>
      <c r="C98" s="24"/>
      <c r="D98" s="24"/>
      <c r="E98" s="24"/>
      <c r="F98" s="24"/>
      <c r="G98" s="24"/>
      <c r="H98" s="24"/>
      <c r="I98" s="24"/>
      <c r="J98" s="24"/>
      <c r="K98" s="24"/>
      <c r="L98" s="24"/>
      <c r="M98" s="24"/>
      <c r="N98" s="24"/>
      <c r="O98" s="24"/>
      <c r="P98" s="24"/>
      <c r="Q98" s="24"/>
      <c r="R98" s="24"/>
      <c r="S98" s="24"/>
    </row>
    <row r="99" spans="1:19" x14ac:dyDescent="0.2">
      <c r="A99" s="24"/>
      <c r="B99" s="24"/>
      <c r="C99" s="24"/>
      <c r="D99" s="24"/>
      <c r="E99" s="24"/>
      <c r="F99" s="24"/>
      <c r="G99" s="24"/>
      <c r="H99" s="24"/>
      <c r="I99" s="24"/>
      <c r="J99" s="24"/>
      <c r="K99" s="24"/>
      <c r="L99" s="24"/>
      <c r="M99" s="24"/>
      <c r="N99" s="24"/>
      <c r="O99" s="24"/>
      <c r="P99" s="24"/>
      <c r="Q99" s="24"/>
      <c r="R99" s="24"/>
      <c r="S99" s="24"/>
    </row>
    <row r="100" spans="1:19" x14ac:dyDescent="0.2">
      <c r="A100" s="24"/>
      <c r="B100" s="24"/>
      <c r="C100" s="24"/>
      <c r="D100" s="24"/>
      <c r="E100" s="24"/>
      <c r="F100" s="24"/>
      <c r="G100" s="24"/>
      <c r="H100" s="24"/>
      <c r="I100" s="24"/>
      <c r="J100" s="24"/>
      <c r="K100" s="24"/>
      <c r="L100" s="24"/>
      <c r="M100" s="24"/>
      <c r="N100" s="24"/>
      <c r="O100" s="24"/>
      <c r="P100" s="24"/>
      <c r="Q100" s="24"/>
      <c r="R100" s="24"/>
      <c r="S100" s="24"/>
    </row>
    <row r="101" spans="1:19" x14ac:dyDescent="0.2">
      <c r="A101" s="24"/>
      <c r="B101" s="24"/>
      <c r="C101" s="24"/>
      <c r="D101" s="24"/>
      <c r="E101" s="24"/>
      <c r="F101" s="24"/>
      <c r="G101" s="24"/>
      <c r="H101" s="24"/>
      <c r="I101" s="24"/>
      <c r="J101" s="24"/>
      <c r="K101" s="24"/>
      <c r="L101" s="24"/>
      <c r="M101" s="24"/>
      <c r="N101" s="24"/>
      <c r="O101" s="24"/>
      <c r="P101" s="24"/>
      <c r="Q101" s="24"/>
      <c r="R101" s="24"/>
      <c r="S101" s="24"/>
    </row>
    <row r="102" spans="1:19" x14ac:dyDescent="0.2">
      <c r="A102" s="24"/>
      <c r="B102" s="24"/>
      <c r="C102" s="24"/>
      <c r="D102" s="24"/>
      <c r="E102" s="24"/>
      <c r="F102" s="24"/>
      <c r="G102" s="24"/>
      <c r="H102" s="24"/>
      <c r="I102" s="24"/>
      <c r="J102" s="24"/>
      <c r="K102" s="24"/>
      <c r="L102" s="24"/>
      <c r="M102" s="24"/>
      <c r="N102" s="24"/>
      <c r="O102" s="24"/>
      <c r="P102" s="24"/>
      <c r="Q102" s="24"/>
      <c r="R102" s="24"/>
      <c r="S102" s="24"/>
    </row>
    <row r="103" spans="1:19" x14ac:dyDescent="0.2">
      <c r="A103" s="24"/>
      <c r="B103" s="24"/>
      <c r="C103" s="24"/>
      <c r="D103" s="24"/>
      <c r="E103" s="24"/>
      <c r="F103" s="24"/>
      <c r="G103" s="24"/>
      <c r="H103" s="24"/>
      <c r="I103" s="24"/>
      <c r="J103" s="24"/>
      <c r="K103" s="24"/>
      <c r="L103" s="24"/>
      <c r="M103" s="24"/>
      <c r="N103" s="24"/>
      <c r="O103" s="24"/>
      <c r="P103" s="24"/>
      <c r="Q103" s="24"/>
      <c r="R103" s="24"/>
      <c r="S103" s="24"/>
    </row>
    <row r="104" spans="1:19" x14ac:dyDescent="0.2">
      <c r="A104" s="24"/>
      <c r="B104" s="24"/>
      <c r="C104" s="24"/>
      <c r="D104" s="24"/>
      <c r="E104" s="24"/>
      <c r="F104" s="24"/>
      <c r="G104" s="24"/>
      <c r="H104" s="24"/>
      <c r="I104" s="24"/>
      <c r="J104" s="24"/>
      <c r="K104" s="24"/>
      <c r="L104" s="24"/>
      <c r="M104" s="24"/>
      <c r="N104" s="24"/>
      <c r="O104" s="24"/>
      <c r="P104" s="24"/>
      <c r="Q104" s="24"/>
      <c r="R104" s="24"/>
      <c r="S104" s="24"/>
    </row>
    <row r="105" spans="1:19" x14ac:dyDescent="0.2">
      <c r="A105" s="24"/>
      <c r="B105" s="24"/>
      <c r="C105" s="24"/>
      <c r="D105" s="24"/>
      <c r="E105" s="24"/>
      <c r="F105" s="24"/>
      <c r="G105" s="24"/>
      <c r="H105" s="24"/>
      <c r="I105" s="24"/>
      <c r="J105" s="24"/>
      <c r="K105" s="24"/>
      <c r="L105" s="24"/>
      <c r="M105" s="24"/>
      <c r="N105" s="24"/>
      <c r="O105" s="24"/>
      <c r="P105" s="24"/>
      <c r="Q105" s="24"/>
      <c r="R105" s="24"/>
      <c r="S105" s="24"/>
    </row>
    <row r="106" spans="1:19" x14ac:dyDescent="0.2">
      <c r="A106" s="24"/>
      <c r="B106" s="24"/>
      <c r="C106" s="24"/>
      <c r="D106" s="24"/>
      <c r="E106" s="24"/>
      <c r="F106" s="24"/>
      <c r="G106" s="24"/>
      <c r="H106" s="24"/>
      <c r="I106" s="24"/>
      <c r="J106" s="24"/>
      <c r="K106" s="24"/>
      <c r="L106" s="24"/>
      <c r="M106" s="24"/>
      <c r="N106" s="24"/>
      <c r="O106" s="24"/>
      <c r="P106" s="24"/>
      <c r="Q106" s="24"/>
      <c r="R106" s="24"/>
      <c r="S106" s="24"/>
    </row>
    <row r="107" spans="1:19" x14ac:dyDescent="0.2">
      <c r="A107" s="24"/>
      <c r="B107" s="24"/>
      <c r="C107" s="24"/>
      <c r="D107" s="24"/>
      <c r="E107" s="24"/>
      <c r="F107" s="24"/>
      <c r="G107" s="24"/>
      <c r="H107" s="24"/>
      <c r="I107" s="24"/>
      <c r="J107" s="24"/>
      <c r="K107" s="24"/>
      <c r="L107" s="24"/>
      <c r="M107" s="24"/>
      <c r="N107" s="24"/>
      <c r="O107" s="24"/>
      <c r="P107" s="24"/>
      <c r="Q107" s="24"/>
      <c r="R107" s="24"/>
      <c r="S107" s="24"/>
    </row>
    <row r="108" spans="1:19" x14ac:dyDescent="0.2">
      <c r="A108" s="24"/>
      <c r="B108" s="24"/>
      <c r="C108" s="24"/>
      <c r="D108" s="24"/>
      <c r="E108" s="24"/>
      <c r="F108" s="24"/>
      <c r="G108" s="24"/>
      <c r="H108" s="24"/>
      <c r="I108" s="24"/>
      <c r="J108" s="24"/>
      <c r="K108" s="24"/>
      <c r="L108" s="24"/>
      <c r="M108" s="24"/>
      <c r="N108" s="24"/>
      <c r="O108" s="24"/>
      <c r="P108" s="24"/>
      <c r="Q108" s="24"/>
      <c r="R108" s="24"/>
      <c r="S108" s="24"/>
    </row>
    <row r="109" spans="1:19" x14ac:dyDescent="0.2">
      <c r="A109" s="24"/>
      <c r="B109" s="24"/>
      <c r="C109" s="24"/>
      <c r="D109" s="24"/>
      <c r="E109" s="24"/>
      <c r="F109" s="24"/>
      <c r="G109" s="24"/>
      <c r="H109" s="24"/>
      <c r="I109" s="24"/>
      <c r="J109" s="24"/>
      <c r="K109" s="24"/>
      <c r="L109" s="24"/>
      <c r="M109" s="24"/>
      <c r="N109" s="24"/>
      <c r="O109" s="24"/>
      <c r="P109" s="24"/>
      <c r="Q109" s="24"/>
      <c r="R109" s="24"/>
      <c r="S109" s="24"/>
    </row>
    <row r="110" spans="1:19" x14ac:dyDescent="0.2">
      <c r="A110" s="24"/>
      <c r="B110" s="24"/>
      <c r="C110" s="24"/>
      <c r="D110" s="24"/>
      <c r="E110" s="24"/>
      <c r="F110" s="24"/>
      <c r="G110" s="24"/>
      <c r="H110" s="24"/>
      <c r="I110" s="24"/>
      <c r="J110" s="24"/>
      <c r="K110" s="24"/>
      <c r="L110" s="24"/>
      <c r="M110" s="24"/>
      <c r="N110" s="24"/>
      <c r="O110" s="24"/>
      <c r="P110" s="24"/>
      <c r="Q110" s="24"/>
      <c r="R110" s="24"/>
      <c r="S110" s="24"/>
    </row>
    <row r="111" spans="1:19" x14ac:dyDescent="0.2">
      <c r="A111" s="24"/>
      <c r="B111" s="24"/>
      <c r="C111" s="24"/>
      <c r="D111" s="24"/>
      <c r="E111" s="24"/>
      <c r="F111" s="24"/>
      <c r="G111" s="24"/>
      <c r="H111" s="24"/>
      <c r="I111" s="24"/>
      <c r="J111" s="24"/>
      <c r="K111" s="24"/>
      <c r="L111" s="24"/>
      <c r="M111" s="24"/>
      <c r="N111" s="24"/>
      <c r="O111" s="24"/>
      <c r="P111" s="24"/>
      <c r="Q111" s="24"/>
      <c r="R111" s="24"/>
      <c r="S111" s="24"/>
    </row>
    <row r="112" spans="1:19" x14ac:dyDescent="0.2">
      <c r="A112" s="24"/>
      <c r="B112" s="24"/>
      <c r="C112" s="24"/>
      <c r="D112" s="24"/>
      <c r="E112" s="24"/>
      <c r="F112" s="24"/>
      <c r="G112" s="24"/>
      <c r="H112" s="24"/>
      <c r="I112" s="24"/>
      <c r="J112" s="24"/>
      <c r="K112" s="24"/>
      <c r="L112" s="24"/>
      <c r="M112" s="24"/>
      <c r="N112" s="24"/>
      <c r="O112" s="24"/>
      <c r="P112" s="24"/>
      <c r="Q112" s="24"/>
      <c r="R112" s="24"/>
      <c r="S112" s="24"/>
    </row>
    <row r="113" spans="1:19" x14ac:dyDescent="0.2">
      <c r="A113" s="24"/>
      <c r="B113" s="24"/>
      <c r="C113" s="24"/>
      <c r="D113" s="24"/>
      <c r="E113" s="24"/>
      <c r="F113" s="24"/>
      <c r="G113" s="24"/>
      <c r="H113" s="24"/>
      <c r="I113" s="24"/>
      <c r="J113" s="24"/>
      <c r="K113" s="24"/>
      <c r="L113" s="24"/>
      <c r="M113" s="24"/>
      <c r="N113" s="24"/>
      <c r="O113" s="24"/>
      <c r="P113" s="24"/>
      <c r="Q113" s="24"/>
      <c r="R113" s="24"/>
      <c r="S113" s="24"/>
    </row>
    <row r="114" spans="1:19" x14ac:dyDescent="0.2">
      <c r="A114" s="24"/>
      <c r="B114" s="24"/>
      <c r="C114" s="24"/>
      <c r="D114" s="24"/>
      <c r="E114" s="24"/>
      <c r="F114" s="24"/>
      <c r="G114" s="24"/>
      <c r="H114" s="24"/>
      <c r="I114" s="24"/>
      <c r="J114" s="24"/>
      <c r="K114" s="24"/>
      <c r="L114" s="24"/>
      <c r="M114" s="24"/>
      <c r="N114" s="24"/>
      <c r="O114" s="24"/>
      <c r="P114" s="24"/>
      <c r="Q114" s="24"/>
      <c r="R114" s="24"/>
      <c r="S114" s="24"/>
    </row>
    <row r="115" spans="1:19" x14ac:dyDescent="0.2">
      <c r="A115" s="24"/>
      <c r="B115" s="24"/>
      <c r="C115" s="24"/>
      <c r="D115" s="24"/>
      <c r="E115" s="24"/>
      <c r="F115" s="24"/>
      <c r="G115" s="24"/>
      <c r="H115" s="24"/>
      <c r="I115" s="24"/>
      <c r="J115" s="24"/>
      <c r="K115" s="24"/>
      <c r="L115" s="24"/>
      <c r="M115" s="24"/>
      <c r="N115" s="24"/>
      <c r="O115" s="24"/>
      <c r="P115" s="24"/>
      <c r="Q115" s="24"/>
      <c r="R115" s="24"/>
      <c r="S115" s="24"/>
    </row>
    <row r="116" spans="1:19" x14ac:dyDescent="0.2">
      <c r="A116" s="24"/>
      <c r="B116" s="24"/>
      <c r="C116" s="24"/>
      <c r="D116" s="24"/>
      <c r="E116" s="24"/>
      <c r="F116" s="24"/>
      <c r="G116" s="24"/>
      <c r="H116" s="24"/>
      <c r="I116" s="24"/>
      <c r="J116" s="24"/>
      <c r="K116" s="24"/>
      <c r="L116" s="24"/>
      <c r="M116" s="24"/>
      <c r="N116" s="24"/>
      <c r="O116" s="24"/>
      <c r="P116" s="24"/>
      <c r="Q116" s="24"/>
      <c r="R116" s="24"/>
      <c r="S116" s="24"/>
    </row>
    <row r="117" spans="1:19" x14ac:dyDescent="0.2">
      <c r="A117" s="24"/>
      <c r="B117" s="24"/>
      <c r="C117" s="24"/>
      <c r="D117" s="24"/>
      <c r="E117" s="24"/>
      <c r="F117" s="24"/>
      <c r="G117" s="24"/>
      <c r="H117" s="24"/>
      <c r="I117" s="24"/>
      <c r="J117" s="24"/>
      <c r="K117" s="24"/>
      <c r="L117" s="24"/>
      <c r="M117" s="24"/>
      <c r="N117" s="24"/>
      <c r="O117" s="24"/>
      <c r="P117" s="24"/>
      <c r="Q117" s="24"/>
      <c r="R117" s="24"/>
      <c r="S117" s="24"/>
    </row>
    <row r="118" spans="1:19" x14ac:dyDescent="0.2">
      <c r="A118" s="24"/>
      <c r="B118" s="24"/>
      <c r="C118" s="24"/>
      <c r="D118" s="24"/>
      <c r="E118" s="24"/>
      <c r="F118" s="24"/>
      <c r="G118" s="24"/>
      <c r="H118" s="24"/>
      <c r="I118" s="24"/>
      <c r="J118" s="24"/>
      <c r="K118" s="24"/>
      <c r="L118" s="24"/>
      <c r="M118" s="24"/>
      <c r="N118" s="24"/>
      <c r="O118" s="24"/>
      <c r="P118" s="24"/>
      <c r="Q118" s="24"/>
      <c r="R118" s="24"/>
      <c r="S118" s="24"/>
    </row>
    <row r="119" spans="1:19" x14ac:dyDescent="0.2">
      <c r="A119" s="24"/>
      <c r="B119" s="24"/>
      <c r="C119" s="24"/>
      <c r="D119" s="24"/>
      <c r="E119" s="24"/>
      <c r="F119" s="24"/>
      <c r="G119" s="24"/>
      <c r="H119" s="24"/>
      <c r="I119" s="24"/>
      <c r="J119" s="24"/>
      <c r="K119" s="24"/>
      <c r="L119" s="24"/>
      <c r="M119" s="24"/>
      <c r="N119" s="24"/>
      <c r="O119" s="24"/>
      <c r="P119" s="24"/>
      <c r="Q119" s="24"/>
      <c r="R119" s="24"/>
      <c r="S119" s="24"/>
    </row>
    <row r="120" spans="1:19" x14ac:dyDescent="0.2">
      <c r="A120" s="24"/>
      <c r="B120" s="24"/>
      <c r="C120" s="24"/>
      <c r="D120" s="24"/>
      <c r="E120" s="24"/>
      <c r="F120" s="24"/>
      <c r="G120" s="24"/>
      <c r="H120" s="24"/>
      <c r="I120" s="24"/>
      <c r="J120" s="24"/>
      <c r="K120" s="24"/>
      <c r="L120" s="24"/>
      <c r="M120" s="24"/>
      <c r="N120" s="24"/>
      <c r="O120" s="24"/>
      <c r="P120" s="24"/>
      <c r="Q120" s="24"/>
      <c r="R120" s="24"/>
      <c r="S120" s="24"/>
    </row>
    <row r="121" spans="1:19" x14ac:dyDescent="0.2">
      <c r="A121" s="24"/>
      <c r="B121" s="24"/>
      <c r="C121" s="24"/>
      <c r="D121" s="24"/>
      <c r="E121" s="24"/>
      <c r="F121" s="24"/>
      <c r="G121" s="24"/>
      <c r="H121" s="24"/>
      <c r="I121" s="24"/>
      <c r="J121" s="24"/>
      <c r="K121" s="24"/>
      <c r="L121" s="24"/>
      <c r="M121" s="24"/>
      <c r="N121" s="24"/>
      <c r="O121" s="24"/>
      <c r="P121" s="24"/>
      <c r="Q121" s="24"/>
      <c r="R121" s="24"/>
      <c r="S121" s="24"/>
    </row>
    <row r="122" spans="1:19" x14ac:dyDescent="0.2">
      <c r="A122" s="24"/>
      <c r="B122" s="24"/>
      <c r="C122" s="24"/>
      <c r="D122" s="24"/>
      <c r="E122" s="24"/>
      <c r="F122" s="24"/>
      <c r="G122" s="24"/>
      <c r="H122" s="24"/>
      <c r="I122" s="24"/>
      <c r="J122" s="24"/>
      <c r="K122" s="24"/>
      <c r="L122" s="24"/>
      <c r="M122" s="24"/>
      <c r="N122" s="24"/>
      <c r="O122" s="24"/>
      <c r="P122" s="24"/>
      <c r="Q122" s="24"/>
      <c r="R122" s="24"/>
      <c r="S122" s="24"/>
    </row>
    <row r="123" spans="1:19" x14ac:dyDescent="0.2">
      <c r="A123" s="24"/>
      <c r="B123" s="24"/>
      <c r="C123" s="24"/>
      <c r="D123" s="24"/>
      <c r="E123" s="24"/>
      <c r="F123" s="24"/>
      <c r="G123" s="24"/>
      <c r="H123" s="24"/>
      <c r="I123" s="24"/>
      <c r="J123" s="24"/>
      <c r="K123" s="24"/>
      <c r="L123" s="24"/>
      <c r="M123" s="24"/>
      <c r="N123" s="24"/>
      <c r="O123" s="24"/>
      <c r="P123" s="24"/>
      <c r="Q123" s="24"/>
      <c r="R123" s="24"/>
      <c r="S123" s="24"/>
    </row>
    <row r="124" spans="1:19" x14ac:dyDescent="0.2">
      <c r="A124" s="24"/>
      <c r="B124" s="24"/>
      <c r="C124" s="24"/>
      <c r="D124" s="24"/>
      <c r="E124" s="24"/>
      <c r="F124" s="24"/>
      <c r="G124" s="24"/>
      <c r="H124" s="24"/>
      <c r="I124" s="24"/>
      <c r="J124" s="24"/>
      <c r="K124" s="24"/>
      <c r="L124" s="24"/>
      <c r="M124" s="24"/>
      <c r="N124" s="24"/>
      <c r="O124" s="24"/>
      <c r="P124" s="24"/>
      <c r="Q124" s="24"/>
      <c r="R124" s="24"/>
      <c r="S124" s="24"/>
    </row>
    <row r="125" spans="1:19" x14ac:dyDescent="0.2">
      <c r="A125" s="24"/>
      <c r="B125" s="24"/>
      <c r="C125" s="24"/>
      <c r="D125" s="24"/>
      <c r="E125" s="24"/>
      <c r="F125" s="24"/>
      <c r="G125" s="24"/>
      <c r="H125" s="24"/>
      <c r="I125" s="24"/>
      <c r="J125" s="24"/>
      <c r="K125" s="24"/>
      <c r="L125" s="24"/>
      <c r="M125" s="24"/>
      <c r="N125" s="24"/>
      <c r="O125" s="24"/>
      <c r="P125" s="24"/>
      <c r="Q125" s="24"/>
      <c r="R125" s="24"/>
      <c r="S125" s="24"/>
    </row>
    <row r="126" spans="1:19" x14ac:dyDescent="0.2">
      <c r="A126" s="24"/>
      <c r="B126" s="24"/>
      <c r="C126" s="24"/>
      <c r="D126" s="24"/>
      <c r="E126" s="24"/>
      <c r="F126" s="24"/>
      <c r="G126" s="24"/>
      <c r="H126" s="24"/>
      <c r="I126" s="24"/>
      <c r="J126" s="24"/>
      <c r="K126" s="24"/>
      <c r="L126" s="24"/>
      <c r="M126" s="24"/>
      <c r="N126" s="24"/>
      <c r="O126" s="24"/>
      <c r="P126" s="24"/>
      <c r="Q126" s="24"/>
      <c r="R126" s="24"/>
      <c r="S126" s="24"/>
    </row>
    <row r="127" spans="1:19" x14ac:dyDescent="0.2">
      <c r="A127" s="24"/>
      <c r="B127" s="24"/>
      <c r="C127" s="24"/>
      <c r="D127" s="24"/>
      <c r="E127" s="24"/>
      <c r="F127" s="24"/>
      <c r="G127" s="24"/>
      <c r="H127" s="24"/>
      <c r="I127" s="24"/>
      <c r="J127" s="24"/>
      <c r="K127" s="24"/>
      <c r="L127" s="24"/>
      <c r="M127" s="24"/>
      <c r="N127" s="24"/>
      <c r="O127" s="24"/>
      <c r="P127" s="24"/>
      <c r="Q127" s="24"/>
      <c r="R127" s="24"/>
      <c r="S127" s="24"/>
    </row>
    <row r="128" spans="1:19" x14ac:dyDescent="0.2">
      <c r="A128" s="24"/>
      <c r="B128" s="24"/>
      <c r="C128" s="24"/>
      <c r="D128" s="24"/>
      <c r="E128" s="24"/>
      <c r="F128" s="24"/>
      <c r="G128" s="24"/>
      <c r="H128" s="24"/>
      <c r="I128" s="24"/>
      <c r="J128" s="24"/>
      <c r="K128" s="24"/>
      <c r="L128" s="24"/>
      <c r="M128" s="24"/>
      <c r="N128" s="24"/>
      <c r="O128" s="24"/>
      <c r="P128" s="24"/>
      <c r="Q128" s="24"/>
      <c r="R128" s="24"/>
      <c r="S128" s="24"/>
    </row>
    <row r="129" spans="1:19" x14ac:dyDescent="0.2">
      <c r="A129" s="24"/>
      <c r="B129" s="24"/>
      <c r="C129" s="24"/>
      <c r="D129" s="24"/>
      <c r="E129" s="24"/>
      <c r="F129" s="24"/>
      <c r="G129" s="24"/>
      <c r="H129" s="24"/>
      <c r="I129" s="24"/>
      <c r="J129" s="24"/>
      <c r="K129" s="24"/>
      <c r="L129" s="24"/>
      <c r="M129" s="24"/>
      <c r="N129" s="24"/>
      <c r="O129" s="24"/>
      <c r="P129" s="24"/>
      <c r="Q129" s="24"/>
      <c r="R129" s="24"/>
      <c r="S129" s="24"/>
    </row>
  </sheetData>
  <mergeCells count="37">
    <mergeCell ref="C46:D46"/>
    <mergeCell ref="G40:I41"/>
    <mergeCell ref="C40:D40"/>
    <mergeCell ref="J32:J33"/>
    <mergeCell ref="C34:D34"/>
    <mergeCell ref="C35:D35"/>
    <mergeCell ref="C36:D36"/>
    <mergeCell ref="C37:D37"/>
    <mergeCell ref="C38:D38"/>
    <mergeCell ref="C39:D39"/>
    <mergeCell ref="C41:D41"/>
    <mergeCell ref="C42:D42"/>
    <mergeCell ref="J40:J41"/>
    <mergeCell ref="G39:I39"/>
    <mergeCell ref="C32:D33"/>
    <mergeCell ref="E32:E33"/>
    <mergeCell ref="G32:I33"/>
    <mergeCell ref="G37:I37"/>
    <mergeCell ref="G38:I38"/>
    <mergeCell ref="C43:D43"/>
    <mergeCell ref="C44:D44"/>
    <mergeCell ref="C45:D45"/>
    <mergeCell ref="C28:L29"/>
    <mergeCell ref="C14:L14"/>
    <mergeCell ref="G34:I34"/>
    <mergeCell ref="G35:I35"/>
    <mergeCell ref="G36:I36"/>
    <mergeCell ref="D18:E18"/>
    <mergeCell ref="F18:G18"/>
    <mergeCell ref="D19:E19"/>
    <mergeCell ref="F19:G19"/>
    <mergeCell ref="D20:E20"/>
    <mergeCell ref="F20:G20"/>
    <mergeCell ref="D16:E16"/>
    <mergeCell ref="F16:G16"/>
    <mergeCell ref="D17:E17"/>
    <mergeCell ref="F17:G17"/>
  </mergeCells>
  <pageMargins left="0.20833333333333334" right="0.17708333333333334" top="0.30208333333333331"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R266"/>
  <sheetViews>
    <sheetView showWhiteSpace="0" view="pageLayout" topLeftCell="A7" workbookViewId="0">
      <selection activeCell="C16" sqref="C16:E22"/>
    </sheetView>
  </sheetViews>
  <sheetFormatPr baseColWidth="10" defaultRowHeight="12" x14ac:dyDescent="0.2"/>
  <cols>
    <col min="1" max="2" width="3.7109375" style="34" customWidth="1"/>
    <col min="3" max="3" width="11.42578125" style="34"/>
    <col min="4" max="4" width="5.140625" style="34" customWidth="1"/>
    <col min="5" max="5" width="16" style="34" customWidth="1"/>
    <col min="6" max="6" width="15.42578125" style="34" bestFit="1" customWidth="1"/>
    <col min="7" max="7" width="10.140625" style="34" customWidth="1"/>
    <col min="8" max="8" width="15.7109375" style="34" bestFit="1" customWidth="1"/>
    <col min="9" max="9" width="10.140625" style="34" customWidth="1"/>
    <col min="10" max="10" width="9.140625" style="34" customWidth="1"/>
    <col min="11" max="16384" width="11.42578125" style="34"/>
  </cols>
  <sheetData>
    <row r="1" spans="1:18" x14ac:dyDescent="0.2">
      <c r="A1" s="24"/>
      <c r="B1" s="24"/>
      <c r="C1" s="24"/>
      <c r="D1" s="24"/>
      <c r="E1" s="24"/>
      <c r="F1" s="24"/>
      <c r="G1" s="24"/>
      <c r="H1" s="24"/>
      <c r="I1" s="24"/>
      <c r="J1" s="24"/>
      <c r="K1" s="24"/>
      <c r="L1" s="24"/>
      <c r="M1" s="24"/>
      <c r="N1" s="24"/>
      <c r="O1" s="24"/>
      <c r="P1" s="24"/>
      <c r="Q1" s="24"/>
      <c r="R1" s="24"/>
    </row>
    <row r="2" spans="1:18" x14ac:dyDescent="0.2">
      <c r="A2" s="24"/>
      <c r="B2" s="24"/>
      <c r="C2" s="24"/>
      <c r="D2" s="24"/>
      <c r="E2" s="24"/>
      <c r="F2" s="24"/>
      <c r="G2" s="24"/>
      <c r="H2" s="24"/>
      <c r="I2" s="24"/>
      <c r="J2" s="24"/>
      <c r="K2" s="24"/>
      <c r="L2" s="24"/>
      <c r="M2" s="24"/>
      <c r="N2" s="24"/>
      <c r="O2" s="24"/>
      <c r="P2" s="24"/>
      <c r="Q2" s="24"/>
      <c r="R2" s="24"/>
    </row>
    <row r="3" spans="1:18" x14ac:dyDescent="0.2">
      <c r="A3" s="24"/>
      <c r="B3" s="24"/>
      <c r="C3" s="24"/>
      <c r="D3" s="24"/>
      <c r="E3" s="24"/>
      <c r="F3" s="24"/>
      <c r="G3" s="24"/>
      <c r="H3" s="24"/>
      <c r="I3" s="24"/>
      <c r="J3" s="24"/>
      <c r="K3" s="24"/>
      <c r="L3" s="24"/>
      <c r="M3" s="24"/>
      <c r="N3" s="24"/>
      <c r="O3" s="24"/>
      <c r="P3" s="24"/>
      <c r="Q3" s="24"/>
      <c r="R3" s="24"/>
    </row>
    <row r="4" spans="1:18" x14ac:dyDescent="0.2">
      <c r="A4" s="24"/>
      <c r="B4" s="24"/>
      <c r="C4" s="24"/>
      <c r="D4" s="24"/>
      <c r="E4" s="24"/>
      <c r="F4" s="24"/>
      <c r="G4" s="24"/>
      <c r="H4" s="24"/>
      <c r="I4" s="24"/>
      <c r="J4" s="24"/>
      <c r="K4" s="24"/>
      <c r="L4" s="24"/>
      <c r="M4" s="24"/>
      <c r="N4" s="24"/>
      <c r="O4" s="24"/>
      <c r="P4" s="24"/>
      <c r="Q4" s="24"/>
      <c r="R4" s="24"/>
    </row>
    <row r="5" spans="1:18" x14ac:dyDescent="0.2">
      <c r="A5" s="24"/>
      <c r="B5" s="24"/>
      <c r="C5" s="24"/>
      <c r="D5" s="24"/>
      <c r="E5" s="24"/>
      <c r="F5" s="24"/>
      <c r="G5" s="24"/>
      <c r="H5" s="24"/>
      <c r="I5" s="24"/>
      <c r="J5" s="24"/>
      <c r="K5" s="24"/>
      <c r="L5" s="24"/>
      <c r="M5" s="24"/>
      <c r="N5" s="24"/>
      <c r="O5" s="24"/>
      <c r="P5" s="24"/>
      <c r="Q5" s="24"/>
      <c r="R5" s="24"/>
    </row>
    <row r="6" spans="1:18" x14ac:dyDescent="0.2">
      <c r="A6" s="24"/>
      <c r="B6" s="24"/>
      <c r="C6" s="24"/>
      <c r="D6" s="24"/>
      <c r="E6" s="24"/>
      <c r="F6" s="24"/>
      <c r="G6" s="24"/>
      <c r="H6" s="24"/>
      <c r="I6" s="24"/>
      <c r="J6" s="24"/>
      <c r="K6" s="24"/>
      <c r="L6" s="24"/>
      <c r="M6" s="24"/>
      <c r="N6" s="24"/>
      <c r="O6" s="24"/>
      <c r="P6" s="24"/>
      <c r="Q6" s="24"/>
      <c r="R6" s="24"/>
    </row>
    <row r="7" spans="1:18" x14ac:dyDescent="0.2">
      <c r="A7" s="24"/>
      <c r="B7" s="24"/>
      <c r="C7" s="24"/>
      <c r="D7" s="24"/>
      <c r="E7" s="24"/>
      <c r="F7" s="24"/>
      <c r="G7" s="24"/>
      <c r="H7" s="24"/>
      <c r="I7" s="24"/>
      <c r="J7" s="24"/>
      <c r="K7" s="24"/>
      <c r="L7" s="24"/>
      <c r="M7" s="24"/>
      <c r="N7" s="24"/>
      <c r="O7" s="24"/>
      <c r="P7" s="24"/>
      <c r="Q7" s="24"/>
      <c r="R7" s="24"/>
    </row>
    <row r="8" spans="1:18" x14ac:dyDescent="0.2">
      <c r="A8" s="24"/>
      <c r="B8" s="24"/>
      <c r="C8" s="24"/>
      <c r="D8" s="24"/>
      <c r="E8" s="24"/>
      <c r="F8" s="24"/>
      <c r="G8" s="24"/>
      <c r="H8" s="24"/>
      <c r="I8" s="24"/>
      <c r="J8" s="24"/>
      <c r="K8" s="24"/>
      <c r="L8" s="24"/>
      <c r="M8" s="24"/>
      <c r="N8" s="24"/>
      <c r="O8" s="24"/>
      <c r="P8" s="24"/>
      <c r="Q8" s="24"/>
      <c r="R8" s="24"/>
    </row>
    <row r="9" spans="1:18" ht="13.5" x14ac:dyDescent="0.25">
      <c r="A9" s="24"/>
      <c r="B9" s="42" t="s">
        <v>147</v>
      </c>
      <c r="C9" s="24"/>
      <c r="D9" s="24"/>
      <c r="E9" s="24"/>
      <c r="F9" s="24"/>
      <c r="G9" s="24"/>
      <c r="H9" s="24"/>
      <c r="I9" s="24"/>
      <c r="J9" s="24"/>
      <c r="K9" s="24"/>
      <c r="L9" s="24"/>
      <c r="M9" s="24"/>
      <c r="N9" s="24"/>
      <c r="O9" s="24"/>
      <c r="P9" s="24"/>
      <c r="Q9" s="24"/>
      <c r="R9" s="24"/>
    </row>
    <row r="10" spans="1:18" ht="12" customHeight="1" x14ac:dyDescent="0.2">
      <c r="A10" s="24"/>
      <c r="B10" s="24"/>
      <c r="C10" s="410" t="s">
        <v>148</v>
      </c>
      <c r="D10" s="410"/>
      <c r="E10" s="410"/>
      <c r="F10" s="410"/>
      <c r="G10" s="410"/>
      <c r="H10" s="410"/>
      <c r="I10" s="410"/>
      <c r="J10" s="410"/>
      <c r="K10" s="24"/>
      <c r="L10" s="24"/>
      <c r="M10" s="24"/>
      <c r="N10" s="24"/>
      <c r="O10" s="24"/>
      <c r="P10" s="24"/>
      <c r="Q10" s="24"/>
      <c r="R10" s="24"/>
    </row>
    <row r="11" spans="1:18" x14ac:dyDescent="0.2">
      <c r="A11" s="24"/>
      <c r="B11" s="24"/>
      <c r="C11" s="410"/>
      <c r="D11" s="410"/>
      <c r="E11" s="410"/>
      <c r="F11" s="410"/>
      <c r="G11" s="410"/>
      <c r="H11" s="410"/>
      <c r="I11" s="410"/>
      <c r="J11" s="410"/>
      <c r="K11" s="24"/>
      <c r="L11" s="24"/>
      <c r="M11" s="24"/>
      <c r="N11" s="24"/>
      <c r="O11" s="24"/>
      <c r="P11" s="24"/>
      <c r="Q11" s="24"/>
      <c r="R11" s="24"/>
    </row>
    <row r="12" spans="1:18" x14ac:dyDescent="0.2">
      <c r="A12" s="24"/>
      <c r="B12" s="24"/>
      <c r="C12" s="410"/>
      <c r="D12" s="410"/>
      <c r="E12" s="410"/>
      <c r="F12" s="410"/>
      <c r="G12" s="410"/>
      <c r="H12" s="410"/>
      <c r="I12" s="410"/>
      <c r="J12" s="410"/>
      <c r="K12" s="24"/>
      <c r="L12" s="24"/>
      <c r="M12" s="24"/>
      <c r="N12" s="24"/>
      <c r="O12" s="24"/>
      <c r="P12" s="24"/>
      <c r="Q12" s="24"/>
      <c r="R12" s="24"/>
    </row>
    <row r="13" spans="1:18" x14ac:dyDescent="0.2">
      <c r="A13" s="24"/>
      <c r="B13" s="24"/>
      <c r="C13" s="24"/>
      <c r="D13" s="24"/>
      <c r="E13" s="24"/>
      <c r="F13" s="24"/>
      <c r="G13" s="24"/>
      <c r="H13" s="24"/>
      <c r="I13" s="24"/>
      <c r="J13" s="24"/>
      <c r="K13" s="24"/>
      <c r="L13" s="24"/>
      <c r="M13" s="24"/>
      <c r="N13" s="24"/>
      <c r="O13" s="24"/>
      <c r="P13" s="24"/>
      <c r="Q13" s="24"/>
      <c r="R13" s="24"/>
    </row>
    <row r="14" spans="1:18" x14ac:dyDescent="0.2">
      <c r="A14" s="24"/>
      <c r="B14" s="24"/>
      <c r="C14" s="402" t="s">
        <v>130</v>
      </c>
      <c r="D14" s="402"/>
      <c r="E14" s="402"/>
      <c r="F14" s="403" t="s">
        <v>131</v>
      </c>
      <c r="G14" s="403"/>
      <c r="H14" s="403" t="s">
        <v>132</v>
      </c>
      <c r="I14" s="403"/>
      <c r="J14" s="24"/>
      <c r="K14" s="24"/>
      <c r="L14" s="24"/>
      <c r="M14" s="24"/>
      <c r="N14" s="24"/>
      <c r="O14" s="24"/>
      <c r="P14" s="24"/>
      <c r="Q14" s="24"/>
      <c r="R14" s="24"/>
    </row>
    <row r="15" spans="1:18" ht="12.75" thickBot="1" x14ac:dyDescent="0.25">
      <c r="A15" s="24"/>
      <c r="B15" s="24"/>
      <c r="C15" s="402"/>
      <c r="D15" s="402"/>
      <c r="E15" s="402"/>
      <c r="F15" s="94" t="s">
        <v>133</v>
      </c>
      <c r="G15" s="95" t="s">
        <v>134</v>
      </c>
      <c r="H15" s="94" t="s">
        <v>133</v>
      </c>
      <c r="I15" s="95" t="s">
        <v>134</v>
      </c>
      <c r="J15" s="24"/>
      <c r="K15" s="24"/>
      <c r="L15" s="24"/>
      <c r="M15" s="24"/>
      <c r="N15" s="24"/>
      <c r="O15" s="24"/>
      <c r="P15" s="24"/>
      <c r="Q15" s="24"/>
      <c r="R15" s="24"/>
    </row>
    <row r="16" spans="1:18" ht="13.5" thickTop="1" thickBot="1" x14ac:dyDescent="0.25">
      <c r="A16" s="24"/>
      <c r="B16" s="24"/>
      <c r="C16" s="404" t="s">
        <v>135</v>
      </c>
      <c r="D16" s="406" t="s">
        <v>136</v>
      </c>
      <c r="E16" s="407"/>
      <c r="F16" s="6"/>
      <c r="G16" s="96" t="str">
        <f>IFERROR(F16/$F$23,"")</f>
        <v/>
      </c>
      <c r="H16" s="6"/>
      <c r="I16" s="97" t="str">
        <f>IFERROR(H16/$H$23,"")</f>
        <v/>
      </c>
      <c r="J16" s="24"/>
      <c r="K16" s="24"/>
      <c r="L16" s="24"/>
      <c r="M16" s="24"/>
      <c r="N16" s="24"/>
      <c r="O16" s="24"/>
      <c r="P16" s="24"/>
      <c r="Q16" s="24"/>
      <c r="R16" s="24"/>
    </row>
    <row r="17" spans="1:18" ht="13.5" thickTop="1" thickBot="1" x14ac:dyDescent="0.25">
      <c r="A17" s="24"/>
      <c r="B17" s="24"/>
      <c r="C17" s="405"/>
      <c r="D17" s="408" t="s">
        <v>137</v>
      </c>
      <c r="E17" s="409"/>
      <c r="F17" s="6"/>
      <c r="G17" s="96" t="str">
        <f t="shared" ref="G17:G22" si="0">IFERROR(F17/$F$23,"")</f>
        <v/>
      </c>
      <c r="H17" s="6"/>
      <c r="I17" s="97" t="str">
        <f t="shared" ref="I17:I22" si="1">IFERROR(H17/$H$23,"")</f>
        <v/>
      </c>
      <c r="J17" s="24"/>
      <c r="K17" s="24"/>
      <c r="L17" s="24"/>
      <c r="M17" s="24"/>
      <c r="N17" s="24"/>
      <c r="O17" s="24"/>
      <c r="P17" s="24"/>
      <c r="Q17" s="24"/>
      <c r="R17" s="24"/>
    </row>
    <row r="18" spans="1:18" ht="13.5" thickTop="1" thickBot="1" x14ac:dyDescent="0.25">
      <c r="A18" s="24"/>
      <c r="B18" s="24"/>
      <c r="C18" s="411" t="s">
        <v>138</v>
      </c>
      <c r="D18" s="411"/>
      <c r="E18" s="399"/>
      <c r="F18" s="6"/>
      <c r="G18" s="96" t="str">
        <f t="shared" si="0"/>
        <v/>
      </c>
      <c r="H18" s="6"/>
      <c r="I18" s="97" t="str">
        <f t="shared" si="1"/>
        <v/>
      </c>
      <c r="J18" s="24"/>
      <c r="K18" s="24"/>
      <c r="L18" s="24"/>
      <c r="M18" s="24"/>
      <c r="N18" s="24"/>
      <c r="O18" s="24"/>
      <c r="P18" s="24"/>
      <c r="Q18" s="24"/>
      <c r="R18" s="24"/>
    </row>
    <row r="19" spans="1:18" ht="13.5" thickTop="1" thickBot="1" x14ac:dyDescent="0.25">
      <c r="A19" s="24"/>
      <c r="B19" s="24"/>
      <c r="C19" s="408" t="s">
        <v>139</v>
      </c>
      <c r="D19" s="408"/>
      <c r="E19" s="409"/>
      <c r="F19" s="6"/>
      <c r="G19" s="96" t="str">
        <f t="shared" si="0"/>
        <v/>
      </c>
      <c r="H19" s="6"/>
      <c r="I19" s="97" t="str">
        <f t="shared" si="1"/>
        <v/>
      </c>
      <c r="J19" s="24"/>
      <c r="K19" s="24"/>
      <c r="L19" s="24"/>
      <c r="M19" s="24"/>
      <c r="N19" s="24"/>
      <c r="O19" s="24"/>
      <c r="P19" s="24"/>
      <c r="Q19" s="24"/>
      <c r="R19" s="24"/>
    </row>
    <row r="20" spans="1:18" ht="13.5" thickTop="1" thickBot="1" x14ac:dyDescent="0.25">
      <c r="A20" s="24"/>
      <c r="B20" s="24"/>
      <c r="C20" s="399" t="s">
        <v>140</v>
      </c>
      <c r="D20" s="400"/>
      <c r="E20" s="3" t="s">
        <v>141</v>
      </c>
      <c r="F20" s="6"/>
      <c r="G20" s="96" t="str">
        <f t="shared" si="0"/>
        <v/>
      </c>
      <c r="H20" s="6"/>
      <c r="I20" s="97" t="str">
        <f t="shared" si="1"/>
        <v/>
      </c>
      <c r="J20" s="24"/>
      <c r="K20" s="24"/>
      <c r="L20" s="24"/>
      <c r="M20" s="24"/>
      <c r="N20" s="24"/>
      <c r="O20" s="24"/>
      <c r="P20" s="24"/>
      <c r="Q20" s="24"/>
      <c r="R20" s="24"/>
    </row>
    <row r="21" spans="1:18" ht="13.5" thickTop="1" thickBot="1" x14ac:dyDescent="0.25">
      <c r="A21" s="24"/>
      <c r="B21" s="24"/>
      <c r="C21" s="409" t="s">
        <v>142</v>
      </c>
      <c r="D21" s="412"/>
      <c r="E21" s="3" t="s">
        <v>141</v>
      </c>
      <c r="F21" s="6"/>
      <c r="G21" s="96" t="str">
        <f t="shared" si="0"/>
        <v/>
      </c>
      <c r="H21" s="6"/>
      <c r="I21" s="97" t="str">
        <f t="shared" si="1"/>
        <v/>
      </c>
      <c r="J21" s="24"/>
      <c r="K21" s="24"/>
      <c r="L21" s="24"/>
      <c r="M21" s="24"/>
      <c r="N21" s="24"/>
      <c r="O21" s="24"/>
      <c r="P21" s="24"/>
      <c r="Q21" s="24"/>
      <c r="R21" s="24"/>
    </row>
    <row r="22" spans="1:18" ht="13.5" thickTop="1" thickBot="1" x14ac:dyDescent="0.25">
      <c r="A22" s="24"/>
      <c r="B22" s="24"/>
      <c r="C22" s="399" t="s">
        <v>143</v>
      </c>
      <c r="D22" s="400"/>
      <c r="E22" s="3" t="s">
        <v>141</v>
      </c>
      <c r="F22" s="6"/>
      <c r="G22" s="96" t="str">
        <f t="shared" si="0"/>
        <v/>
      </c>
      <c r="H22" s="6"/>
      <c r="I22" s="97" t="str">
        <f t="shared" si="1"/>
        <v/>
      </c>
      <c r="J22" s="24"/>
      <c r="K22" s="24"/>
      <c r="L22" s="24"/>
      <c r="M22" s="24"/>
      <c r="N22" s="24"/>
      <c r="O22" s="24"/>
      <c r="P22" s="24"/>
      <c r="Q22" s="24"/>
      <c r="R22" s="24"/>
    </row>
    <row r="23" spans="1:18" ht="14.25" thickTop="1" x14ac:dyDescent="0.2">
      <c r="A23" s="24"/>
      <c r="B23" s="24"/>
      <c r="C23" s="401" t="s">
        <v>22</v>
      </c>
      <c r="D23" s="401"/>
      <c r="E23" s="401"/>
      <c r="F23" s="98">
        <f>SUM(F16:F22)</f>
        <v>0</v>
      </c>
      <c r="G23" s="99">
        <f>SUM(G16:G22)</f>
        <v>0</v>
      </c>
      <c r="H23" s="98">
        <f>SUM(H16:H22)</f>
        <v>0</v>
      </c>
      <c r="I23" s="99">
        <f>SUM(I16:I22)</f>
        <v>0</v>
      </c>
      <c r="J23" s="24"/>
      <c r="K23" s="24"/>
      <c r="L23" s="24"/>
      <c r="M23" s="24"/>
      <c r="N23" s="24"/>
      <c r="O23" s="24"/>
      <c r="P23" s="24"/>
      <c r="Q23" s="24"/>
      <c r="R23" s="24"/>
    </row>
    <row r="24" spans="1:18" x14ac:dyDescent="0.2">
      <c r="A24" s="24"/>
      <c r="B24" s="24"/>
      <c r="C24" s="24"/>
      <c r="D24" s="24"/>
      <c r="E24" s="24"/>
      <c r="F24" s="24"/>
      <c r="G24" s="24"/>
      <c r="H24" s="24"/>
      <c r="I24" s="24"/>
      <c r="J24" s="24"/>
      <c r="K24" s="24"/>
      <c r="L24" s="24"/>
      <c r="M24" s="24"/>
      <c r="N24" s="24"/>
      <c r="O24" s="24"/>
      <c r="P24" s="24"/>
      <c r="Q24" s="24"/>
      <c r="R24" s="24"/>
    </row>
    <row r="25" spans="1:18" x14ac:dyDescent="0.2">
      <c r="A25" s="24"/>
      <c r="B25" s="24"/>
      <c r="C25" s="24"/>
      <c r="D25" s="24"/>
      <c r="E25" s="24"/>
      <c r="F25" s="24"/>
      <c r="G25" s="24"/>
      <c r="H25" s="24"/>
      <c r="I25" s="24"/>
      <c r="J25" s="24"/>
      <c r="K25" s="24"/>
      <c r="L25" s="24"/>
      <c r="M25" s="24"/>
      <c r="N25" s="24"/>
      <c r="O25" s="24"/>
      <c r="P25" s="24"/>
      <c r="Q25" s="24"/>
      <c r="R25" s="24"/>
    </row>
    <row r="26" spans="1:18" x14ac:dyDescent="0.2">
      <c r="A26" s="24"/>
      <c r="B26" s="24"/>
      <c r="C26" s="24"/>
      <c r="D26" s="24"/>
      <c r="E26" s="24"/>
      <c r="F26" s="24"/>
      <c r="G26" s="24"/>
      <c r="H26" s="24"/>
      <c r="I26" s="24"/>
      <c r="J26" s="24"/>
      <c r="K26" s="24"/>
      <c r="L26" s="24"/>
      <c r="M26" s="24"/>
      <c r="N26" s="24"/>
      <c r="O26" s="24"/>
      <c r="P26" s="24"/>
      <c r="Q26" s="24"/>
      <c r="R26" s="24"/>
    </row>
    <row r="27" spans="1:18" x14ac:dyDescent="0.2">
      <c r="A27" s="24"/>
      <c r="B27" s="24"/>
      <c r="C27" s="24"/>
      <c r="D27" s="24"/>
      <c r="E27" s="24"/>
      <c r="F27" s="24"/>
      <c r="G27" s="24"/>
      <c r="H27" s="24"/>
      <c r="I27" s="24"/>
      <c r="J27" s="24"/>
      <c r="K27" s="24"/>
      <c r="L27" s="24"/>
      <c r="M27" s="24"/>
      <c r="N27" s="24"/>
      <c r="O27" s="24"/>
      <c r="P27" s="24"/>
      <c r="Q27" s="24"/>
      <c r="R27" s="24"/>
    </row>
    <row r="28" spans="1:18" x14ac:dyDescent="0.2">
      <c r="A28" s="24"/>
      <c r="B28" s="24"/>
      <c r="C28" s="24"/>
      <c r="D28" s="24"/>
      <c r="E28" s="24"/>
      <c r="F28" s="24"/>
      <c r="G28" s="24"/>
      <c r="H28" s="24"/>
      <c r="I28" s="24"/>
      <c r="J28" s="24"/>
      <c r="K28" s="24"/>
      <c r="L28" s="24"/>
      <c r="M28" s="24"/>
      <c r="N28" s="24"/>
      <c r="O28" s="24"/>
      <c r="P28" s="24"/>
      <c r="Q28" s="24"/>
      <c r="R28" s="24"/>
    </row>
    <row r="29" spans="1:18" x14ac:dyDescent="0.2">
      <c r="A29" s="24"/>
      <c r="B29" s="24"/>
      <c r="C29" s="24"/>
      <c r="D29" s="24"/>
      <c r="E29" s="24"/>
      <c r="F29" s="24"/>
      <c r="G29" s="24"/>
      <c r="H29" s="24"/>
      <c r="I29" s="24"/>
      <c r="J29" s="24"/>
      <c r="K29" s="24"/>
      <c r="L29" s="24"/>
      <c r="M29" s="24"/>
      <c r="N29" s="24"/>
      <c r="O29" s="24"/>
      <c r="P29" s="24"/>
      <c r="Q29" s="24"/>
      <c r="R29" s="24"/>
    </row>
    <row r="30" spans="1:18" x14ac:dyDescent="0.2">
      <c r="A30" s="24"/>
      <c r="B30" s="24"/>
      <c r="C30" s="24"/>
      <c r="D30" s="24"/>
      <c r="E30" s="24"/>
      <c r="F30" s="24"/>
      <c r="G30" s="24"/>
      <c r="H30" s="24"/>
      <c r="I30" s="24"/>
      <c r="J30" s="24"/>
      <c r="K30" s="24"/>
      <c r="L30" s="24"/>
      <c r="M30" s="24"/>
      <c r="N30" s="24"/>
      <c r="O30" s="24"/>
      <c r="P30" s="24"/>
      <c r="Q30" s="24"/>
      <c r="R30" s="24"/>
    </row>
    <row r="31" spans="1:18" x14ac:dyDescent="0.2">
      <c r="A31" s="24"/>
      <c r="B31" s="24"/>
      <c r="C31" s="24"/>
      <c r="D31" s="24"/>
      <c r="E31" s="24"/>
      <c r="F31" s="24"/>
      <c r="G31" s="24"/>
      <c r="H31" s="24"/>
      <c r="I31" s="24"/>
      <c r="J31" s="24"/>
      <c r="K31" s="24"/>
      <c r="L31" s="24"/>
      <c r="M31" s="24"/>
      <c r="N31" s="24"/>
      <c r="O31" s="24"/>
      <c r="P31" s="24"/>
      <c r="Q31" s="24"/>
      <c r="R31" s="24"/>
    </row>
    <row r="32" spans="1:18" x14ac:dyDescent="0.2">
      <c r="A32" s="24"/>
      <c r="B32" s="24"/>
      <c r="C32" s="24"/>
      <c r="D32" s="24"/>
      <c r="E32" s="24"/>
      <c r="F32" s="24"/>
      <c r="G32" s="24"/>
      <c r="H32" s="24"/>
      <c r="I32" s="24"/>
      <c r="J32" s="24"/>
      <c r="K32" s="24"/>
      <c r="L32" s="24"/>
      <c r="M32" s="24"/>
      <c r="N32" s="24"/>
      <c r="O32" s="24"/>
      <c r="P32" s="24"/>
      <c r="Q32" s="24"/>
      <c r="R32" s="24"/>
    </row>
    <row r="33" spans="1:18" x14ac:dyDescent="0.2">
      <c r="A33" s="24"/>
      <c r="B33" s="24"/>
      <c r="C33" s="24"/>
      <c r="D33" s="24"/>
      <c r="E33" s="24"/>
      <c r="F33" s="24"/>
      <c r="G33" s="24"/>
      <c r="H33" s="24"/>
      <c r="I33" s="24"/>
      <c r="J33" s="24"/>
      <c r="K33" s="24"/>
      <c r="L33" s="24"/>
      <c r="M33" s="24"/>
      <c r="N33" s="24"/>
      <c r="O33" s="24"/>
      <c r="P33" s="24"/>
      <c r="Q33" s="24"/>
      <c r="R33" s="24"/>
    </row>
    <row r="34" spans="1:18" x14ac:dyDescent="0.2">
      <c r="A34" s="24"/>
      <c r="B34" s="24"/>
      <c r="C34" s="24"/>
      <c r="D34" s="24"/>
      <c r="E34" s="24"/>
      <c r="F34" s="24"/>
      <c r="G34" s="24"/>
      <c r="H34" s="24"/>
      <c r="I34" s="24"/>
      <c r="J34" s="24"/>
      <c r="K34" s="24"/>
      <c r="L34" s="24"/>
      <c r="M34" s="24"/>
      <c r="N34" s="24"/>
      <c r="O34" s="24"/>
      <c r="P34" s="24"/>
      <c r="Q34" s="24"/>
      <c r="R34" s="24"/>
    </row>
    <row r="35" spans="1:18" x14ac:dyDescent="0.2">
      <c r="A35" s="24"/>
      <c r="B35" s="24"/>
      <c r="C35" s="24"/>
      <c r="D35" s="24"/>
      <c r="E35" s="24"/>
      <c r="F35" s="24"/>
      <c r="G35" s="24"/>
      <c r="H35" s="24"/>
      <c r="I35" s="24"/>
      <c r="J35" s="24"/>
      <c r="K35" s="24"/>
      <c r="L35" s="24"/>
      <c r="M35" s="24"/>
      <c r="N35" s="24"/>
      <c r="O35" s="24"/>
      <c r="P35" s="24"/>
      <c r="Q35" s="24"/>
      <c r="R35" s="24"/>
    </row>
    <row r="36" spans="1:18" x14ac:dyDescent="0.2">
      <c r="A36" s="24"/>
      <c r="B36" s="24"/>
      <c r="C36" s="24"/>
      <c r="D36" s="24"/>
      <c r="E36" s="24"/>
      <c r="F36" s="24"/>
      <c r="G36" s="24"/>
      <c r="H36" s="24"/>
      <c r="I36" s="24"/>
      <c r="J36" s="24"/>
      <c r="K36" s="24"/>
      <c r="L36" s="24"/>
      <c r="M36" s="24"/>
      <c r="N36" s="24"/>
      <c r="O36" s="24"/>
      <c r="P36" s="24"/>
      <c r="Q36" s="24"/>
      <c r="R36" s="24"/>
    </row>
    <row r="37" spans="1:18" x14ac:dyDescent="0.2">
      <c r="A37" s="24"/>
      <c r="B37" s="24"/>
      <c r="C37" s="24"/>
      <c r="D37" s="24"/>
      <c r="E37" s="24"/>
      <c r="F37" s="24"/>
      <c r="G37" s="24"/>
      <c r="H37" s="24"/>
      <c r="I37" s="24"/>
      <c r="J37" s="24"/>
      <c r="K37" s="24"/>
      <c r="L37" s="24"/>
      <c r="M37" s="24"/>
      <c r="N37" s="24"/>
      <c r="O37" s="24"/>
      <c r="P37" s="24"/>
      <c r="Q37" s="24"/>
      <c r="R37" s="24"/>
    </row>
    <row r="38" spans="1:18" x14ac:dyDescent="0.2">
      <c r="A38" s="24"/>
      <c r="B38" s="24"/>
      <c r="C38" s="24"/>
      <c r="D38" s="24"/>
      <c r="E38" s="24"/>
      <c r="F38" s="24"/>
      <c r="G38" s="24"/>
      <c r="H38" s="24"/>
      <c r="I38" s="24"/>
      <c r="J38" s="24"/>
      <c r="K38" s="24"/>
      <c r="L38" s="24"/>
      <c r="M38" s="24"/>
      <c r="N38" s="24"/>
      <c r="O38" s="24"/>
      <c r="P38" s="24"/>
      <c r="Q38" s="24"/>
      <c r="R38" s="24"/>
    </row>
    <row r="39" spans="1:18" x14ac:dyDescent="0.2">
      <c r="A39" s="24"/>
      <c r="B39" s="24"/>
      <c r="C39" s="24"/>
      <c r="D39" s="24"/>
      <c r="E39" s="24"/>
      <c r="F39" s="24"/>
      <c r="G39" s="24"/>
      <c r="H39" s="24"/>
      <c r="I39" s="24"/>
      <c r="J39" s="24"/>
      <c r="K39" s="24"/>
      <c r="L39" s="24"/>
      <c r="M39" s="24"/>
      <c r="N39" s="24"/>
      <c r="O39" s="24"/>
      <c r="P39" s="24"/>
      <c r="Q39" s="24"/>
      <c r="R39" s="24"/>
    </row>
    <row r="40" spans="1:18" x14ac:dyDescent="0.2">
      <c r="A40" s="24"/>
      <c r="B40" s="24"/>
      <c r="C40" s="24"/>
      <c r="D40" s="24"/>
      <c r="E40" s="24"/>
      <c r="F40" s="24"/>
      <c r="G40" s="24"/>
      <c r="H40" s="24"/>
      <c r="I40" s="24"/>
      <c r="J40" s="24"/>
      <c r="K40" s="24"/>
      <c r="L40" s="24"/>
      <c r="M40" s="24"/>
      <c r="N40" s="24"/>
      <c r="O40" s="24"/>
      <c r="P40" s="24"/>
      <c r="Q40" s="24"/>
      <c r="R40" s="24"/>
    </row>
    <row r="41" spans="1:18" x14ac:dyDescent="0.2">
      <c r="A41" s="24"/>
      <c r="B41" s="24"/>
      <c r="C41" s="24"/>
      <c r="D41" s="24"/>
      <c r="E41" s="24"/>
      <c r="F41" s="24"/>
      <c r="G41" s="24"/>
      <c r="H41" s="24"/>
      <c r="I41" s="24"/>
      <c r="J41" s="24"/>
      <c r="K41" s="24"/>
      <c r="L41" s="24"/>
      <c r="M41" s="24"/>
      <c r="N41" s="24"/>
      <c r="O41" s="24"/>
      <c r="P41" s="24"/>
      <c r="Q41" s="24"/>
      <c r="R41" s="24"/>
    </row>
    <row r="42" spans="1:18" x14ac:dyDescent="0.2">
      <c r="A42" s="24"/>
      <c r="B42" s="24"/>
      <c r="C42" s="24"/>
      <c r="D42" s="24"/>
      <c r="E42" s="24"/>
      <c r="F42" s="24"/>
      <c r="G42" s="24"/>
      <c r="H42" s="24"/>
      <c r="I42" s="24"/>
      <c r="J42" s="24"/>
      <c r="K42" s="24"/>
      <c r="L42" s="24"/>
      <c r="M42" s="24"/>
      <c r="N42" s="24"/>
      <c r="O42" s="24"/>
      <c r="P42" s="24"/>
      <c r="Q42" s="24"/>
      <c r="R42" s="24"/>
    </row>
    <row r="43" spans="1:18" x14ac:dyDescent="0.2">
      <c r="A43" s="24"/>
      <c r="B43" s="24"/>
      <c r="C43" s="24"/>
      <c r="D43" s="24"/>
      <c r="E43" s="24"/>
      <c r="F43" s="24"/>
      <c r="G43" s="24"/>
      <c r="H43" s="24"/>
      <c r="I43" s="24"/>
      <c r="J43" s="24"/>
      <c r="K43" s="24"/>
      <c r="L43" s="24"/>
      <c r="M43" s="24"/>
      <c r="N43" s="24"/>
      <c r="O43" s="24"/>
      <c r="P43" s="24"/>
      <c r="Q43" s="24"/>
      <c r="R43" s="24"/>
    </row>
    <row r="44" spans="1:18" x14ac:dyDescent="0.2">
      <c r="A44" s="24"/>
      <c r="B44" s="24"/>
      <c r="C44" s="24"/>
      <c r="D44" s="24"/>
      <c r="E44" s="24"/>
      <c r="F44" s="24"/>
      <c r="G44" s="24"/>
      <c r="H44" s="24"/>
      <c r="I44" s="24"/>
      <c r="J44" s="24"/>
      <c r="K44" s="24"/>
      <c r="L44" s="24"/>
      <c r="M44" s="24"/>
      <c r="N44" s="24"/>
      <c r="O44" s="24"/>
      <c r="P44" s="24"/>
      <c r="Q44" s="24"/>
      <c r="R44" s="24"/>
    </row>
    <row r="45" spans="1:18" x14ac:dyDescent="0.2">
      <c r="A45" s="24"/>
      <c r="B45" s="24"/>
      <c r="C45" s="24"/>
      <c r="D45" s="24"/>
      <c r="E45" s="24"/>
      <c r="F45" s="24"/>
      <c r="G45" s="24"/>
      <c r="H45" s="24"/>
      <c r="I45" s="24"/>
      <c r="J45" s="24"/>
      <c r="K45" s="24"/>
      <c r="L45" s="24"/>
      <c r="M45" s="24"/>
      <c r="N45" s="24"/>
      <c r="O45" s="24"/>
      <c r="P45" s="24"/>
      <c r="Q45" s="24"/>
      <c r="R45" s="24"/>
    </row>
    <row r="46" spans="1:18" x14ac:dyDescent="0.2">
      <c r="A46" s="24"/>
      <c r="B46" s="24"/>
      <c r="C46" s="24"/>
      <c r="D46" s="24"/>
      <c r="E46" s="24"/>
      <c r="F46" s="24"/>
      <c r="G46" s="24"/>
      <c r="H46" s="24"/>
      <c r="I46" s="24"/>
      <c r="J46" s="24"/>
      <c r="K46" s="24"/>
      <c r="L46" s="24"/>
      <c r="M46" s="24"/>
      <c r="N46" s="24"/>
      <c r="O46" s="24"/>
      <c r="P46" s="24"/>
      <c r="Q46" s="24"/>
      <c r="R46" s="24"/>
    </row>
    <row r="47" spans="1:18" x14ac:dyDescent="0.2">
      <c r="A47" s="24"/>
      <c r="B47" s="24"/>
      <c r="C47" s="24"/>
      <c r="D47" s="24"/>
      <c r="E47" s="24"/>
      <c r="F47" s="24"/>
      <c r="G47" s="24"/>
      <c r="H47" s="24"/>
      <c r="I47" s="24"/>
      <c r="J47" s="24"/>
      <c r="K47" s="24"/>
      <c r="L47" s="24"/>
      <c r="M47" s="24"/>
      <c r="N47" s="24"/>
      <c r="O47" s="24"/>
      <c r="P47" s="24"/>
      <c r="Q47" s="24"/>
      <c r="R47" s="24"/>
    </row>
    <row r="48" spans="1:18" x14ac:dyDescent="0.2">
      <c r="A48" s="24"/>
      <c r="B48" s="24"/>
      <c r="C48" s="24"/>
      <c r="D48" s="24"/>
      <c r="E48" s="24"/>
      <c r="F48" s="24"/>
      <c r="G48" s="24"/>
      <c r="H48" s="24"/>
      <c r="I48" s="24"/>
      <c r="J48" s="24"/>
      <c r="K48" s="24"/>
      <c r="L48" s="24"/>
      <c r="M48" s="24"/>
      <c r="N48" s="24"/>
      <c r="O48" s="24"/>
      <c r="P48" s="24"/>
      <c r="Q48" s="24"/>
      <c r="R48" s="24"/>
    </row>
    <row r="49" spans="1:18" x14ac:dyDescent="0.2">
      <c r="A49" s="24"/>
      <c r="B49" s="24"/>
      <c r="C49" s="24"/>
      <c r="D49" s="24"/>
      <c r="E49" s="24"/>
      <c r="F49" s="24"/>
      <c r="G49" s="24"/>
      <c r="H49" s="24"/>
      <c r="I49" s="24"/>
      <c r="J49" s="24"/>
      <c r="K49" s="24"/>
      <c r="L49" s="24"/>
      <c r="M49" s="24"/>
      <c r="N49" s="24"/>
      <c r="O49" s="24"/>
      <c r="P49" s="24"/>
      <c r="Q49" s="24"/>
      <c r="R49" s="24"/>
    </row>
    <row r="50" spans="1:18" x14ac:dyDescent="0.2">
      <c r="A50" s="24"/>
      <c r="B50" s="24"/>
      <c r="C50" s="24"/>
      <c r="D50" s="24"/>
      <c r="E50" s="24"/>
      <c r="F50" s="24"/>
      <c r="G50" s="24"/>
      <c r="H50" s="24"/>
      <c r="I50" s="24"/>
      <c r="J50" s="24"/>
      <c r="K50" s="24"/>
      <c r="L50" s="24"/>
      <c r="M50" s="24"/>
      <c r="N50" s="24"/>
      <c r="O50" s="24"/>
      <c r="P50" s="24"/>
      <c r="Q50" s="24"/>
      <c r="R50" s="24"/>
    </row>
    <row r="51" spans="1:18" x14ac:dyDescent="0.2">
      <c r="A51" s="24"/>
      <c r="B51" s="24"/>
      <c r="C51" s="24"/>
      <c r="D51" s="24"/>
      <c r="E51" s="24"/>
      <c r="F51" s="24"/>
      <c r="G51" s="24"/>
      <c r="H51" s="24"/>
      <c r="I51" s="24"/>
      <c r="J51" s="24"/>
      <c r="K51" s="24"/>
      <c r="L51" s="24"/>
      <c r="M51" s="24"/>
      <c r="N51" s="24"/>
      <c r="O51" s="24"/>
      <c r="P51" s="24"/>
      <c r="Q51" s="24"/>
      <c r="R51" s="24"/>
    </row>
    <row r="52" spans="1:18" x14ac:dyDescent="0.2">
      <c r="A52" s="24"/>
      <c r="B52" s="24"/>
      <c r="C52" s="24"/>
      <c r="D52" s="24"/>
      <c r="E52" s="24"/>
      <c r="F52" s="24"/>
      <c r="G52" s="24"/>
      <c r="H52" s="24"/>
      <c r="I52" s="24"/>
      <c r="J52" s="24"/>
      <c r="K52" s="24"/>
      <c r="L52" s="24"/>
      <c r="M52" s="24"/>
      <c r="N52" s="24"/>
      <c r="O52" s="24"/>
      <c r="P52" s="24"/>
      <c r="Q52" s="24"/>
      <c r="R52" s="24"/>
    </row>
    <row r="53" spans="1:18" x14ac:dyDescent="0.2">
      <c r="A53" s="24"/>
      <c r="B53" s="24"/>
      <c r="C53" s="24"/>
      <c r="D53" s="24"/>
      <c r="E53" s="24"/>
      <c r="F53" s="24"/>
      <c r="G53" s="24"/>
      <c r="H53" s="24"/>
      <c r="I53" s="24"/>
      <c r="J53" s="24"/>
      <c r="K53" s="24"/>
      <c r="L53" s="24"/>
      <c r="M53" s="24"/>
      <c r="N53" s="24"/>
      <c r="O53" s="24"/>
      <c r="P53" s="24"/>
      <c r="Q53" s="24"/>
      <c r="R53" s="24"/>
    </row>
    <row r="54" spans="1:18" x14ac:dyDescent="0.2">
      <c r="A54" s="24"/>
      <c r="B54" s="24"/>
      <c r="C54" s="24"/>
      <c r="D54" s="24"/>
      <c r="E54" s="24"/>
      <c r="F54" s="24"/>
      <c r="G54" s="24"/>
      <c r="H54" s="24"/>
      <c r="I54" s="24"/>
      <c r="J54" s="24"/>
      <c r="K54" s="24"/>
      <c r="L54" s="24"/>
      <c r="M54" s="24"/>
      <c r="N54" s="24"/>
      <c r="O54" s="24"/>
      <c r="P54" s="24"/>
      <c r="Q54" s="24"/>
      <c r="R54" s="24"/>
    </row>
    <row r="55" spans="1:18" x14ac:dyDescent="0.2">
      <c r="A55" s="24"/>
      <c r="B55" s="24"/>
      <c r="C55" s="24"/>
      <c r="D55" s="24"/>
      <c r="E55" s="24"/>
      <c r="F55" s="24"/>
      <c r="G55" s="24"/>
      <c r="H55" s="24"/>
      <c r="I55" s="24"/>
      <c r="J55" s="24"/>
      <c r="K55" s="24"/>
      <c r="L55" s="24"/>
      <c r="M55" s="24"/>
      <c r="N55" s="24"/>
      <c r="O55" s="24"/>
      <c r="P55" s="24"/>
      <c r="Q55" s="24"/>
      <c r="R55" s="24"/>
    </row>
    <row r="56" spans="1:18" x14ac:dyDescent="0.2">
      <c r="A56" s="24"/>
      <c r="B56" s="24"/>
      <c r="C56" s="24"/>
      <c r="D56" s="24"/>
      <c r="E56" s="24"/>
      <c r="F56" s="24"/>
      <c r="G56" s="24"/>
      <c r="H56" s="24"/>
      <c r="I56" s="24"/>
      <c r="J56" s="24"/>
      <c r="K56" s="24"/>
      <c r="L56" s="24"/>
      <c r="M56" s="24"/>
      <c r="N56" s="24"/>
      <c r="O56" s="24"/>
      <c r="P56" s="24"/>
      <c r="Q56" s="24"/>
      <c r="R56" s="24"/>
    </row>
    <row r="57" spans="1:18" x14ac:dyDescent="0.2">
      <c r="A57" s="24"/>
      <c r="B57" s="24"/>
      <c r="C57" s="24"/>
      <c r="D57" s="24"/>
      <c r="E57" s="24"/>
      <c r="F57" s="24"/>
      <c r="G57" s="24"/>
      <c r="H57" s="24"/>
      <c r="I57" s="24"/>
      <c r="J57" s="24"/>
      <c r="K57" s="24"/>
      <c r="L57" s="24"/>
      <c r="M57" s="24"/>
      <c r="N57" s="24"/>
      <c r="O57" s="24"/>
      <c r="P57" s="24"/>
      <c r="Q57" s="24"/>
      <c r="R57" s="24"/>
    </row>
    <row r="58" spans="1:18" x14ac:dyDescent="0.2">
      <c r="A58" s="24"/>
      <c r="B58" s="24"/>
      <c r="C58" s="24"/>
      <c r="D58" s="24"/>
      <c r="E58" s="24"/>
      <c r="F58" s="24"/>
      <c r="G58" s="24"/>
      <c r="H58" s="24"/>
      <c r="I58" s="24"/>
      <c r="J58" s="24"/>
      <c r="K58" s="24"/>
      <c r="L58" s="24"/>
      <c r="M58" s="24"/>
      <c r="N58" s="24"/>
      <c r="O58" s="24"/>
      <c r="P58" s="24"/>
      <c r="Q58" s="24"/>
      <c r="R58" s="24"/>
    </row>
    <row r="59" spans="1:18" x14ac:dyDescent="0.2">
      <c r="A59" s="24"/>
      <c r="B59" s="24"/>
      <c r="C59" s="24"/>
      <c r="D59" s="24"/>
      <c r="E59" s="24"/>
      <c r="F59" s="24"/>
      <c r="G59" s="24"/>
      <c r="H59" s="24"/>
      <c r="I59" s="24"/>
      <c r="J59" s="24"/>
      <c r="K59" s="24"/>
      <c r="L59" s="24"/>
      <c r="M59" s="24"/>
      <c r="N59" s="24"/>
      <c r="O59" s="24"/>
      <c r="P59" s="24"/>
      <c r="Q59" s="24"/>
      <c r="R59" s="24"/>
    </row>
    <row r="60" spans="1:18" x14ac:dyDescent="0.2">
      <c r="A60" s="24"/>
      <c r="B60" s="24"/>
      <c r="C60" s="24"/>
      <c r="D60" s="24"/>
      <c r="E60" s="24"/>
      <c r="F60" s="24"/>
      <c r="G60" s="24"/>
      <c r="H60" s="24"/>
      <c r="I60" s="24"/>
      <c r="J60" s="24"/>
      <c r="K60" s="24"/>
      <c r="L60" s="24"/>
      <c r="M60" s="24"/>
      <c r="N60" s="24"/>
      <c r="O60" s="24"/>
      <c r="P60" s="24"/>
      <c r="Q60" s="24"/>
      <c r="R60" s="24"/>
    </row>
    <row r="61" spans="1:18" x14ac:dyDescent="0.2">
      <c r="A61" s="24"/>
      <c r="B61" s="24"/>
      <c r="C61" s="24"/>
      <c r="D61" s="24"/>
      <c r="E61" s="24"/>
      <c r="F61" s="24"/>
      <c r="G61" s="24"/>
      <c r="H61" s="24"/>
      <c r="I61" s="24"/>
      <c r="J61" s="24"/>
      <c r="K61" s="24"/>
      <c r="L61" s="24"/>
      <c r="M61" s="24"/>
      <c r="N61" s="24"/>
      <c r="O61" s="24"/>
      <c r="P61" s="24"/>
      <c r="Q61" s="24"/>
      <c r="R61" s="24"/>
    </row>
    <row r="62" spans="1:18" x14ac:dyDescent="0.2">
      <c r="A62" s="24"/>
      <c r="B62" s="24"/>
      <c r="C62" s="24"/>
      <c r="D62" s="24"/>
      <c r="E62" s="24"/>
      <c r="F62" s="24"/>
      <c r="G62" s="24"/>
      <c r="H62" s="24"/>
      <c r="I62" s="24"/>
      <c r="J62" s="24"/>
      <c r="K62" s="24"/>
      <c r="L62" s="24"/>
      <c r="M62" s="24"/>
      <c r="N62" s="24"/>
      <c r="O62" s="24"/>
      <c r="P62" s="24"/>
      <c r="Q62" s="24"/>
      <c r="R62" s="24"/>
    </row>
    <row r="63" spans="1:18" x14ac:dyDescent="0.2">
      <c r="A63" s="24"/>
      <c r="B63" s="24"/>
      <c r="C63" s="24"/>
      <c r="D63" s="24"/>
      <c r="E63" s="24"/>
      <c r="F63" s="24"/>
      <c r="G63" s="24"/>
      <c r="H63" s="24"/>
      <c r="I63" s="24"/>
      <c r="J63" s="24"/>
      <c r="K63" s="24"/>
      <c r="L63" s="24"/>
      <c r="M63" s="24"/>
      <c r="N63" s="24"/>
      <c r="O63" s="24"/>
      <c r="P63" s="24"/>
      <c r="Q63" s="24"/>
      <c r="R63" s="24"/>
    </row>
    <row r="64" spans="1:18" x14ac:dyDescent="0.2">
      <c r="A64" s="24"/>
      <c r="B64" s="24"/>
      <c r="C64" s="24"/>
      <c r="D64" s="24"/>
      <c r="E64" s="24"/>
      <c r="F64" s="24"/>
      <c r="G64" s="24"/>
      <c r="H64" s="24"/>
      <c r="I64" s="24"/>
      <c r="J64" s="24"/>
      <c r="K64" s="24"/>
      <c r="L64" s="24"/>
      <c r="M64" s="24"/>
      <c r="N64" s="24"/>
      <c r="O64" s="24"/>
      <c r="P64" s="24"/>
      <c r="Q64" s="24"/>
      <c r="R64" s="24"/>
    </row>
    <row r="65" spans="1:18" x14ac:dyDescent="0.2">
      <c r="A65" s="24"/>
      <c r="B65" s="24"/>
      <c r="C65" s="24"/>
      <c r="D65" s="24"/>
      <c r="E65" s="24"/>
      <c r="F65" s="24"/>
      <c r="G65" s="24"/>
      <c r="H65" s="24"/>
      <c r="I65" s="24"/>
      <c r="J65" s="24"/>
      <c r="K65" s="24"/>
      <c r="L65" s="24"/>
      <c r="M65" s="24"/>
      <c r="N65" s="24"/>
      <c r="O65" s="24"/>
      <c r="P65" s="24"/>
      <c r="Q65" s="24"/>
      <c r="R65" s="24"/>
    </row>
    <row r="66" spans="1:18" x14ac:dyDescent="0.2">
      <c r="A66" s="24"/>
      <c r="B66" s="24"/>
      <c r="C66" s="24"/>
      <c r="D66" s="24"/>
      <c r="E66" s="24"/>
      <c r="F66" s="24"/>
      <c r="G66" s="24"/>
      <c r="H66" s="24"/>
      <c r="I66" s="24"/>
      <c r="J66" s="24"/>
      <c r="K66" s="24"/>
      <c r="L66" s="24"/>
      <c r="M66" s="24"/>
      <c r="N66" s="24"/>
      <c r="O66" s="24"/>
      <c r="P66" s="24"/>
      <c r="Q66" s="24"/>
      <c r="R66" s="24"/>
    </row>
    <row r="67" spans="1:18" x14ac:dyDescent="0.2">
      <c r="A67" s="24"/>
      <c r="B67" s="24"/>
      <c r="C67" s="24"/>
      <c r="D67" s="24"/>
      <c r="E67" s="24"/>
      <c r="F67" s="24"/>
      <c r="G67" s="24"/>
      <c r="H67" s="24"/>
      <c r="I67" s="24"/>
      <c r="J67" s="24"/>
      <c r="K67" s="24"/>
      <c r="L67" s="24"/>
      <c r="M67" s="24"/>
      <c r="N67" s="24"/>
      <c r="O67" s="24"/>
      <c r="P67" s="24"/>
      <c r="Q67" s="24"/>
      <c r="R67" s="24"/>
    </row>
    <row r="68" spans="1:18" x14ac:dyDescent="0.2">
      <c r="A68" s="24"/>
      <c r="B68" s="24"/>
      <c r="C68" s="24"/>
      <c r="D68" s="24"/>
      <c r="E68" s="24"/>
      <c r="F68" s="24"/>
      <c r="G68" s="24"/>
      <c r="H68" s="24"/>
      <c r="I68" s="24"/>
      <c r="J68" s="24"/>
      <c r="K68" s="24"/>
      <c r="L68" s="24"/>
      <c r="M68" s="24"/>
      <c r="N68" s="24"/>
      <c r="O68" s="24"/>
      <c r="P68" s="24"/>
      <c r="Q68" s="24"/>
      <c r="R68" s="24"/>
    </row>
    <row r="69" spans="1:18" x14ac:dyDescent="0.2">
      <c r="A69" s="24"/>
      <c r="B69" s="24"/>
      <c r="C69" s="24"/>
      <c r="D69" s="24"/>
      <c r="E69" s="24"/>
      <c r="F69" s="24"/>
      <c r="G69" s="24"/>
      <c r="H69" s="24"/>
      <c r="I69" s="24"/>
      <c r="J69" s="24"/>
      <c r="K69" s="24"/>
      <c r="L69" s="24"/>
      <c r="M69" s="24"/>
      <c r="N69" s="24"/>
      <c r="O69" s="24"/>
      <c r="P69" s="24"/>
      <c r="Q69" s="24"/>
      <c r="R69" s="24"/>
    </row>
    <row r="70" spans="1:18" x14ac:dyDescent="0.2">
      <c r="A70" s="24"/>
      <c r="B70" s="24"/>
      <c r="C70" s="24"/>
      <c r="D70" s="24"/>
      <c r="E70" s="24"/>
      <c r="F70" s="24"/>
      <c r="G70" s="24"/>
      <c r="H70" s="24"/>
      <c r="I70" s="24"/>
      <c r="J70" s="24"/>
      <c r="K70" s="24"/>
      <c r="L70" s="24"/>
      <c r="M70" s="24"/>
      <c r="N70" s="24"/>
      <c r="O70" s="24"/>
      <c r="P70" s="24"/>
      <c r="Q70" s="24"/>
      <c r="R70" s="24"/>
    </row>
    <row r="71" spans="1:18" x14ac:dyDescent="0.2">
      <c r="A71" s="24"/>
      <c r="B71" s="24"/>
      <c r="C71" s="24"/>
      <c r="D71" s="24"/>
      <c r="E71" s="24"/>
      <c r="F71" s="24"/>
      <c r="G71" s="24"/>
      <c r="H71" s="24"/>
      <c r="I71" s="24"/>
      <c r="J71" s="24"/>
      <c r="K71" s="24"/>
      <c r="L71" s="24"/>
      <c r="M71" s="24"/>
      <c r="N71" s="24"/>
      <c r="O71" s="24"/>
      <c r="P71" s="24"/>
      <c r="Q71" s="24"/>
      <c r="R71" s="24"/>
    </row>
    <row r="72" spans="1:18" x14ac:dyDescent="0.2">
      <c r="A72" s="24"/>
      <c r="B72" s="24"/>
      <c r="C72" s="24"/>
      <c r="D72" s="24"/>
      <c r="E72" s="24"/>
      <c r="F72" s="24"/>
      <c r="G72" s="24"/>
      <c r="H72" s="24"/>
      <c r="I72" s="24"/>
      <c r="J72" s="24"/>
      <c r="K72" s="24"/>
      <c r="L72" s="24"/>
      <c r="M72" s="24"/>
      <c r="N72" s="24"/>
      <c r="O72" s="24"/>
      <c r="P72" s="24"/>
      <c r="Q72" s="24"/>
      <c r="R72" s="24"/>
    </row>
    <row r="73" spans="1:18" x14ac:dyDescent="0.2">
      <c r="A73" s="24"/>
      <c r="B73" s="24"/>
      <c r="C73" s="24"/>
      <c r="D73" s="24"/>
      <c r="E73" s="24"/>
      <c r="F73" s="24"/>
      <c r="G73" s="24"/>
      <c r="H73" s="24"/>
      <c r="I73" s="24"/>
      <c r="J73" s="24"/>
      <c r="K73" s="24"/>
      <c r="L73" s="24"/>
      <c r="M73" s="24"/>
      <c r="N73" s="24"/>
      <c r="O73" s="24"/>
      <c r="P73" s="24"/>
      <c r="Q73" s="24"/>
      <c r="R73" s="24"/>
    </row>
    <row r="74" spans="1:18" x14ac:dyDescent="0.2">
      <c r="A74" s="24"/>
      <c r="B74" s="24"/>
      <c r="C74" s="24"/>
      <c r="D74" s="24"/>
      <c r="E74" s="24"/>
      <c r="F74" s="24"/>
      <c r="G74" s="24"/>
      <c r="H74" s="24"/>
      <c r="I74" s="24"/>
      <c r="J74" s="24"/>
      <c r="K74" s="24"/>
      <c r="L74" s="24"/>
      <c r="M74" s="24"/>
      <c r="N74" s="24"/>
      <c r="O74" s="24"/>
      <c r="P74" s="24"/>
      <c r="Q74" s="24"/>
      <c r="R74" s="24"/>
    </row>
    <row r="75" spans="1:18" x14ac:dyDescent="0.2">
      <c r="A75" s="24"/>
      <c r="B75" s="24"/>
      <c r="C75" s="24"/>
      <c r="D75" s="24"/>
      <c r="E75" s="24"/>
      <c r="F75" s="24"/>
      <c r="G75" s="24"/>
      <c r="H75" s="24"/>
      <c r="I75" s="24"/>
      <c r="J75" s="24"/>
      <c r="K75" s="24"/>
      <c r="L75" s="24"/>
      <c r="M75" s="24"/>
      <c r="N75" s="24"/>
      <c r="O75" s="24"/>
      <c r="P75" s="24"/>
      <c r="Q75" s="24"/>
      <c r="R75" s="24"/>
    </row>
    <row r="76" spans="1:18" x14ac:dyDescent="0.2">
      <c r="A76" s="24"/>
      <c r="B76" s="24"/>
      <c r="C76" s="24"/>
      <c r="D76" s="24"/>
      <c r="E76" s="24"/>
      <c r="F76" s="24"/>
      <c r="G76" s="24"/>
      <c r="H76" s="24"/>
      <c r="I76" s="24"/>
      <c r="J76" s="24"/>
      <c r="K76" s="24"/>
      <c r="L76" s="24"/>
      <c r="M76" s="24"/>
      <c r="N76" s="24"/>
      <c r="O76" s="24"/>
      <c r="P76" s="24"/>
      <c r="Q76" s="24"/>
      <c r="R76" s="24"/>
    </row>
    <row r="77" spans="1:18" x14ac:dyDescent="0.2">
      <c r="A77" s="24"/>
      <c r="B77" s="24"/>
      <c r="C77" s="24"/>
      <c r="D77" s="24"/>
      <c r="E77" s="24"/>
      <c r="F77" s="24"/>
      <c r="G77" s="24"/>
      <c r="H77" s="24"/>
      <c r="I77" s="24"/>
      <c r="J77" s="24"/>
      <c r="K77" s="24"/>
      <c r="L77" s="24"/>
      <c r="M77" s="24"/>
      <c r="N77" s="24"/>
      <c r="O77" s="24"/>
      <c r="P77" s="24"/>
      <c r="Q77" s="24"/>
      <c r="R77" s="24"/>
    </row>
    <row r="78" spans="1:18" x14ac:dyDescent="0.2">
      <c r="A78" s="24"/>
      <c r="B78" s="24"/>
      <c r="C78" s="24"/>
      <c r="D78" s="24"/>
      <c r="E78" s="24"/>
      <c r="F78" s="24"/>
      <c r="G78" s="24"/>
      <c r="H78" s="24"/>
      <c r="I78" s="24"/>
      <c r="J78" s="24"/>
      <c r="K78" s="24"/>
      <c r="L78" s="24"/>
      <c r="M78" s="24"/>
      <c r="N78" s="24"/>
      <c r="O78" s="24"/>
      <c r="P78" s="24"/>
      <c r="Q78" s="24"/>
      <c r="R78" s="24"/>
    </row>
    <row r="79" spans="1:18" x14ac:dyDescent="0.2">
      <c r="A79" s="24"/>
      <c r="B79" s="24"/>
      <c r="C79" s="24"/>
      <c r="D79" s="24"/>
      <c r="E79" s="24"/>
      <c r="F79" s="24"/>
      <c r="G79" s="24"/>
      <c r="H79" s="24"/>
      <c r="I79" s="24"/>
      <c r="J79" s="24"/>
      <c r="K79" s="24"/>
      <c r="L79" s="24"/>
      <c r="M79" s="24"/>
      <c r="N79" s="24"/>
      <c r="O79" s="24"/>
      <c r="P79" s="24"/>
      <c r="Q79" s="24"/>
      <c r="R79" s="24"/>
    </row>
    <row r="80" spans="1:18" x14ac:dyDescent="0.2">
      <c r="A80" s="24"/>
      <c r="B80" s="24"/>
      <c r="C80" s="24"/>
      <c r="D80" s="24"/>
      <c r="E80" s="24"/>
      <c r="F80" s="24"/>
      <c r="G80" s="24"/>
      <c r="H80" s="24"/>
      <c r="I80" s="24"/>
      <c r="J80" s="24"/>
      <c r="K80" s="24"/>
      <c r="L80" s="24"/>
      <c r="M80" s="24"/>
      <c r="N80" s="24"/>
      <c r="O80" s="24"/>
      <c r="P80" s="24"/>
      <c r="Q80" s="24"/>
      <c r="R80" s="24"/>
    </row>
    <row r="81" spans="1:18" x14ac:dyDescent="0.2">
      <c r="A81" s="24"/>
      <c r="B81" s="24"/>
      <c r="C81" s="24"/>
      <c r="D81" s="24"/>
      <c r="E81" s="24"/>
      <c r="F81" s="24"/>
      <c r="G81" s="24"/>
      <c r="H81" s="24"/>
      <c r="I81" s="24"/>
      <c r="J81" s="24"/>
      <c r="K81" s="24"/>
      <c r="L81" s="24"/>
      <c r="M81" s="24"/>
      <c r="N81" s="24"/>
      <c r="O81" s="24"/>
      <c r="P81" s="24"/>
      <c r="Q81" s="24"/>
      <c r="R81" s="24"/>
    </row>
    <row r="82" spans="1:18" x14ac:dyDescent="0.2">
      <c r="A82" s="24"/>
      <c r="B82" s="24"/>
      <c r="C82" s="24"/>
      <c r="D82" s="24"/>
      <c r="E82" s="24"/>
      <c r="F82" s="24"/>
      <c r="G82" s="24"/>
      <c r="H82" s="24"/>
      <c r="I82" s="24"/>
      <c r="J82" s="24"/>
      <c r="K82" s="24"/>
      <c r="L82" s="24"/>
      <c r="M82" s="24"/>
      <c r="N82" s="24"/>
      <c r="O82" s="24"/>
      <c r="P82" s="24"/>
      <c r="Q82" s="24"/>
      <c r="R82" s="24"/>
    </row>
    <row r="83" spans="1:18" x14ac:dyDescent="0.2">
      <c r="A83" s="24"/>
      <c r="B83" s="24"/>
      <c r="C83" s="24"/>
      <c r="D83" s="24"/>
      <c r="E83" s="24"/>
      <c r="F83" s="24"/>
      <c r="G83" s="24"/>
      <c r="H83" s="24"/>
      <c r="I83" s="24"/>
      <c r="J83" s="24"/>
      <c r="K83" s="24"/>
      <c r="L83" s="24"/>
      <c r="M83" s="24"/>
      <c r="N83" s="24"/>
      <c r="O83" s="24"/>
      <c r="P83" s="24"/>
      <c r="Q83" s="24"/>
      <c r="R83" s="24"/>
    </row>
    <row r="84" spans="1:18" x14ac:dyDescent="0.2">
      <c r="A84" s="24"/>
      <c r="B84" s="24"/>
      <c r="C84" s="24"/>
      <c r="D84" s="24"/>
      <c r="E84" s="24"/>
      <c r="F84" s="24"/>
      <c r="G84" s="24"/>
      <c r="H84" s="24"/>
      <c r="I84" s="24"/>
      <c r="J84" s="24"/>
      <c r="K84" s="24"/>
      <c r="L84" s="24"/>
      <c r="M84" s="24"/>
      <c r="N84" s="24"/>
      <c r="O84" s="24"/>
      <c r="P84" s="24"/>
      <c r="Q84" s="24"/>
      <c r="R84" s="24"/>
    </row>
    <row r="85" spans="1:18" x14ac:dyDescent="0.2">
      <c r="A85" s="24"/>
      <c r="B85" s="24"/>
      <c r="C85" s="24"/>
      <c r="D85" s="24"/>
      <c r="E85" s="24"/>
      <c r="F85" s="24"/>
      <c r="G85" s="24"/>
      <c r="H85" s="24"/>
      <c r="I85" s="24"/>
      <c r="J85" s="24"/>
      <c r="K85" s="24"/>
      <c r="L85" s="24"/>
      <c r="M85" s="24"/>
      <c r="N85" s="24"/>
      <c r="O85" s="24"/>
      <c r="P85" s="24"/>
      <c r="Q85" s="24"/>
      <c r="R85" s="24"/>
    </row>
    <row r="86" spans="1:18" x14ac:dyDescent="0.2">
      <c r="A86" s="24"/>
      <c r="B86" s="24"/>
      <c r="C86" s="24"/>
      <c r="D86" s="24"/>
      <c r="E86" s="24"/>
      <c r="F86" s="24"/>
      <c r="G86" s="24"/>
      <c r="H86" s="24"/>
      <c r="I86" s="24"/>
      <c r="J86" s="24"/>
      <c r="K86" s="24"/>
      <c r="L86" s="24"/>
      <c r="M86" s="24"/>
      <c r="N86" s="24"/>
      <c r="O86" s="24"/>
      <c r="P86" s="24"/>
      <c r="Q86" s="24"/>
      <c r="R86" s="24"/>
    </row>
    <row r="87" spans="1:18" x14ac:dyDescent="0.2">
      <c r="A87" s="24"/>
      <c r="B87" s="24"/>
      <c r="C87" s="24"/>
      <c r="D87" s="24"/>
      <c r="E87" s="24"/>
      <c r="F87" s="24"/>
      <c r="G87" s="24"/>
      <c r="H87" s="24"/>
      <c r="I87" s="24"/>
      <c r="J87" s="24"/>
      <c r="K87" s="24"/>
      <c r="L87" s="24"/>
      <c r="M87" s="24"/>
      <c r="N87" s="24"/>
      <c r="O87" s="24"/>
      <c r="P87" s="24"/>
      <c r="Q87" s="24"/>
      <c r="R87" s="24"/>
    </row>
    <row r="88" spans="1:18" x14ac:dyDescent="0.2">
      <c r="A88" s="24"/>
      <c r="B88" s="24"/>
      <c r="C88" s="24"/>
      <c r="D88" s="24"/>
      <c r="E88" s="24"/>
      <c r="F88" s="24"/>
      <c r="G88" s="24"/>
      <c r="H88" s="24"/>
      <c r="I88" s="24"/>
      <c r="J88" s="24"/>
      <c r="K88" s="24"/>
      <c r="L88" s="24"/>
      <c r="M88" s="24"/>
      <c r="N88" s="24"/>
      <c r="O88" s="24"/>
      <c r="P88" s="24"/>
      <c r="Q88" s="24"/>
      <c r="R88" s="24"/>
    </row>
    <row r="89" spans="1:18" x14ac:dyDescent="0.2">
      <c r="A89" s="24"/>
      <c r="B89" s="24"/>
      <c r="C89" s="24"/>
      <c r="D89" s="24"/>
      <c r="E89" s="24"/>
      <c r="F89" s="24"/>
      <c r="G89" s="24"/>
      <c r="H89" s="24"/>
      <c r="I89" s="24"/>
      <c r="J89" s="24"/>
      <c r="K89" s="24"/>
      <c r="L89" s="24"/>
      <c r="M89" s="24"/>
      <c r="N89" s="24"/>
      <c r="O89" s="24"/>
      <c r="P89" s="24"/>
      <c r="Q89" s="24"/>
      <c r="R89" s="24"/>
    </row>
    <row r="90" spans="1:18" x14ac:dyDescent="0.2">
      <c r="A90" s="24"/>
      <c r="B90" s="24"/>
      <c r="C90" s="24"/>
      <c r="D90" s="24"/>
      <c r="E90" s="24"/>
      <c r="F90" s="24"/>
      <c r="G90" s="24"/>
      <c r="H90" s="24"/>
      <c r="I90" s="24"/>
      <c r="J90" s="24"/>
      <c r="K90" s="24"/>
      <c r="L90" s="24"/>
      <c r="M90" s="24"/>
      <c r="N90" s="24"/>
      <c r="O90" s="24"/>
      <c r="P90" s="24"/>
      <c r="Q90" s="24"/>
      <c r="R90" s="24"/>
    </row>
    <row r="91" spans="1:18" x14ac:dyDescent="0.2">
      <c r="A91" s="24"/>
      <c r="B91" s="24"/>
      <c r="C91" s="24"/>
      <c r="D91" s="24"/>
      <c r="E91" s="24"/>
      <c r="F91" s="24"/>
      <c r="G91" s="24"/>
      <c r="H91" s="24"/>
      <c r="I91" s="24"/>
      <c r="J91" s="24"/>
      <c r="K91" s="24"/>
      <c r="L91" s="24"/>
      <c r="M91" s="24"/>
      <c r="N91" s="24"/>
      <c r="O91" s="24"/>
      <c r="P91" s="24"/>
      <c r="Q91" s="24"/>
      <c r="R91" s="24"/>
    </row>
    <row r="92" spans="1:18" x14ac:dyDescent="0.2">
      <c r="A92" s="24"/>
      <c r="B92" s="24"/>
      <c r="C92" s="24"/>
      <c r="D92" s="24"/>
      <c r="E92" s="24"/>
      <c r="F92" s="24"/>
      <c r="G92" s="24"/>
      <c r="H92" s="24"/>
      <c r="I92" s="24"/>
      <c r="J92" s="24"/>
      <c r="K92" s="24"/>
      <c r="L92" s="24"/>
      <c r="M92" s="24"/>
      <c r="N92" s="24"/>
      <c r="O92" s="24"/>
      <c r="P92" s="24"/>
      <c r="Q92" s="24"/>
      <c r="R92" s="24"/>
    </row>
    <row r="93" spans="1:18" x14ac:dyDescent="0.2">
      <c r="A93" s="24"/>
      <c r="B93" s="24"/>
      <c r="C93" s="24"/>
      <c r="D93" s="24"/>
      <c r="E93" s="24"/>
      <c r="F93" s="24"/>
      <c r="G93" s="24"/>
      <c r="H93" s="24"/>
      <c r="I93" s="24"/>
      <c r="J93" s="24"/>
      <c r="K93" s="24"/>
      <c r="L93" s="24"/>
      <c r="M93" s="24"/>
      <c r="N93" s="24"/>
      <c r="O93" s="24"/>
      <c r="P93" s="24"/>
      <c r="Q93" s="24"/>
      <c r="R93" s="24"/>
    </row>
    <row r="94" spans="1:18" x14ac:dyDescent="0.2">
      <c r="A94" s="24"/>
      <c r="B94" s="24"/>
      <c r="C94" s="24"/>
      <c r="D94" s="24"/>
      <c r="E94" s="24"/>
      <c r="F94" s="24"/>
      <c r="G94" s="24"/>
      <c r="H94" s="24"/>
      <c r="I94" s="24"/>
      <c r="J94" s="24"/>
      <c r="K94" s="24"/>
      <c r="L94" s="24"/>
      <c r="M94" s="24"/>
      <c r="N94" s="24"/>
      <c r="O94" s="24"/>
      <c r="P94" s="24"/>
      <c r="Q94" s="24"/>
      <c r="R94" s="24"/>
    </row>
    <row r="95" spans="1:18" x14ac:dyDescent="0.2">
      <c r="A95" s="24"/>
      <c r="B95" s="24"/>
      <c r="C95" s="24"/>
      <c r="D95" s="24"/>
      <c r="E95" s="24"/>
      <c r="F95" s="24"/>
      <c r="G95" s="24"/>
      <c r="H95" s="24"/>
      <c r="I95" s="24"/>
      <c r="J95" s="24"/>
      <c r="K95" s="24"/>
      <c r="L95" s="24"/>
      <c r="M95" s="24"/>
      <c r="N95" s="24"/>
      <c r="O95" s="24"/>
      <c r="P95" s="24"/>
      <c r="Q95" s="24"/>
      <c r="R95" s="24"/>
    </row>
    <row r="96" spans="1:18" x14ac:dyDescent="0.2">
      <c r="A96" s="24"/>
      <c r="B96" s="24"/>
      <c r="C96" s="24"/>
      <c r="D96" s="24"/>
      <c r="E96" s="24"/>
      <c r="F96" s="24"/>
      <c r="G96" s="24"/>
      <c r="H96" s="24"/>
      <c r="I96" s="24"/>
      <c r="J96" s="24"/>
      <c r="K96" s="24"/>
      <c r="L96" s="24"/>
      <c r="M96" s="24"/>
      <c r="N96" s="24"/>
      <c r="O96" s="24"/>
      <c r="P96" s="24"/>
      <c r="Q96" s="24"/>
      <c r="R96" s="24"/>
    </row>
    <row r="97" spans="1:18" x14ac:dyDescent="0.2">
      <c r="A97" s="24"/>
      <c r="B97" s="24"/>
      <c r="C97" s="24"/>
      <c r="D97" s="24"/>
      <c r="E97" s="24"/>
      <c r="F97" s="24"/>
      <c r="G97" s="24"/>
      <c r="H97" s="24"/>
      <c r="I97" s="24"/>
      <c r="J97" s="24"/>
      <c r="K97" s="24"/>
      <c r="L97" s="24"/>
      <c r="M97" s="24"/>
      <c r="N97" s="24"/>
      <c r="O97" s="24"/>
      <c r="P97" s="24"/>
      <c r="Q97" s="24"/>
      <c r="R97" s="24"/>
    </row>
    <row r="98" spans="1:18" x14ac:dyDescent="0.2">
      <c r="A98" s="24"/>
      <c r="B98" s="24"/>
      <c r="C98" s="24"/>
      <c r="D98" s="24"/>
      <c r="E98" s="24"/>
      <c r="F98" s="24"/>
      <c r="G98" s="24"/>
      <c r="H98" s="24"/>
      <c r="I98" s="24"/>
      <c r="J98" s="24"/>
      <c r="K98" s="24"/>
      <c r="L98" s="24"/>
      <c r="M98" s="24"/>
      <c r="N98" s="24"/>
      <c r="O98" s="24"/>
      <c r="P98" s="24"/>
      <c r="Q98" s="24"/>
      <c r="R98" s="24"/>
    </row>
    <row r="99" spans="1:18" x14ac:dyDescent="0.2">
      <c r="A99" s="24"/>
      <c r="B99" s="24"/>
      <c r="C99" s="24"/>
      <c r="D99" s="24"/>
      <c r="E99" s="24"/>
      <c r="F99" s="24"/>
      <c r="G99" s="24"/>
      <c r="H99" s="24"/>
      <c r="I99" s="24"/>
      <c r="J99" s="24"/>
      <c r="K99" s="24"/>
      <c r="L99" s="24"/>
      <c r="M99" s="24"/>
      <c r="N99" s="24"/>
      <c r="O99" s="24"/>
      <c r="P99" s="24"/>
      <c r="Q99" s="24"/>
      <c r="R99" s="24"/>
    </row>
    <row r="100" spans="1:18" x14ac:dyDescent="0.2">
      <c r="A100" s="24"/>
      <c r="B100" s="24"/>
      <c r="C100" s="24"/>
      <c r="D100" s="24"/>
      <c r="E100" s="24"/>
      <c r="F100" s="24"/>
      <c r="G100" s="24"/>
      <c r="H100" s="24"/>
      <c r="I100" s="24"/>
      <c r="J100" s="24"/>
      <c r="K100" s="24"/>
      <c r="L100" s="24"/>
      <c r="M100" s="24"/>
      <c r="N100" s="24"/>
      <c r="O100" s="24"/>
      <c r="P100" s="24"/>
      <c r="Q100" s="24"/>
      <c r="R100" s="24"/>
    </row>
    <row r="101" spans="1:18" x14ac:dyDescent="0.2">
      <c r="A101" s="24"/>
      <c r="B101" s="24"/>
      <c r="C101" s="24"/>
      <c r="D101" s="24"/>
      <c r="E101" s="24"/>
      <c r="F101" s="24"/>
      <c r="G101" s="24"/>
      <c r="H101" s="24"/>
      <c r="I101" s="24"/>
      <c r="J101" s="24"/>
      <c r="K101" s="24"/>
      <c r="L101" s="24"/>
      <c r="M101" s="24"/>
      <c r="N101" s="24"/>
      <c r="O101" s="24"/>
      <c r="P101" s="24"/>
      <c r="Q101" s="24"/>
      <c r="R101" s="24"/>
    </row>
    <row r="102" spans="1:18" x14ac:dyDescent="0.2">
      <c r="A102" s="24"/>
      <c r="B102" s="24"/>
      <c r="C102" s="24"/>
      <c r="D102" s="24"/>
      <c r="E102" s="24"/>
      <c r="F102" s="24"/>
      <c r="G102" s="24"/>
      <c r="H102" s="24"/>
      <c r="I102" s="24"/>
      <c r="J102" s="24"/>
      <c r="K102" s="24"/>
      <c r="L102" s="24"/>
      <c r="M102" s="24"/>
      <c r="N102" s="24"/>
      <c r="O102" s="24"/>
      <c r="P102" s="24"/>
      <c r="Q102" s="24"/>
      <c r="R102" s="24"/>
    </row>
    <row r="103" spans="1:18" x14ac:dyDescent="0.2">
      <c r="A103" s="24"/>
      <c r="B103" s="24"/>
      <c r="C103" s="24"/>
      <c r="D103" s="24"/>
      <c r="E103" s="24"/>
      <c r="F103" s="24"/>
      <c r="G103" s="24"/>
      <c r="H103" s="24"/>
      <c r="I103" s="24"/>
      <c r="J103" s="24"/>
      <c r="K103" s="24"/>
      <c r="L103" s="24"/>
      <c r="M103" s="24"/>
      <c r="N103" s="24"/>
      <c r="O103" s="24"/>
      <c r="P103" s="24"/>
      <c r="Q103" s="24"/>
      <c r="R103" s="24"/>
    </row>
    <row r="104" spans="1:18" x14ac:dyDescent="0.2">
      <c r="A104" s="24"/>
      <c r="B104" s="24"/>
      <c r="C104" s="24"/>
      <c r="D104" s="24"/>
      <c r="E104" s="24"/>
      <c r="F104" s="24"/>
      <c r="G104" s="24"/>
      <c r="H104" s="24"/>
      <c r="I104" s="24"/>
      <c r="J104" s="24"/>
      <c r="K104" s="24"/>
      <c r="L104" s="24"/>
      <c r="M104" s="24"/>
      <c r="N104" s="24"/>
      <c r="O104" s="24"/>
      <c r="P104" s="24"/>
      <c r="Q104" s="24"/>
      <c r="R104" s="24"/>
    </row>
    <row r="105" spans="1:18" x14ac:dyDescent="0.2">
      <c r="A105" s="24"/>
      <c r="B105" s="24"/>
      <c r="C105" s="24"/>
      <c r="D105" s="24"/>
      <c r="E105" s="24"/>
      <c r="F105" s="24"/>
      <c r="G105" s="24"/>
      <c r="H105" s="24"/>
      <c r="I105" s="24"/>
      <c r="J105" s="24"/>
      <c r="K105" s="24"/>
      <c r="L105" s="24"/>
      <c r="M105" s="24"/>
      <c r="N105" s="24"/>
      <c r="O105" s="24"/>
      <c r="P105" s="24"/>
      <c r="Q105" s="24"/>
      <c r="R105" s="24"/>
    </row>
    <row r="106" spans="1:18" x14ac:dyDescent="0.2">
      <c r="A106" s="24"/>
      <c r="B106" s="24"/>
      <c r="C106" s="24"/>
      <c r="D106" s="24"/>
      <c r="E106" s="24"/>
      <c r="F106" s="24"/>
      <c r="G106" s="24"/>
      <c r="H106" s="24"/>
      <c r="I106" s="24"/>
      <c r="J106" s="24"/>
      <c r="K106" s="24"/>
      <c r="L106" s="24"/>
      <c r="M106" s="24"/>
      <c r="N106" s="24"/>
      <c r="O106" s="24"/>
      <c r="P106" s="24"/>
      <c r="Q106" s="24"/>
      <c r="R106" s="24"/>
    </row>
    <row r="107" spans="1:18" x14ac:dyDescent="0.2">
      <c r="A107" s="24"/>
      <c r="B107" s="24"/>
      <c r="C107" s="24"/>
      <c r="D107" s="24"/>
      <c r="E107" s="24"/>
      <c r="F107" s="24"/>
      <c r="G107" s="24"/>
      <c r="H107" s="24"/>
      <c r="I107" s="24"/>
      <c r="J107" s="24"/>
      <c r="K107" s="24"/>
      <c r="L107" s="24"/>
      <c r="M107" s="24"/>
      <c r="N107" s="24"/>
      <c r="O107" s="24"/>
      <c r="P107" s="24"/>
      <c r="Q107" s="24"/>
      <c r="R107" s="24"/>
    </row>
    <row r="108" spans="1:18" x14ac:dyDescent="0.2">
      <c r="A108" s="24"/>
      <c r="B108" s="24"/>
      <c r="C108" s="24"/>
      <c r="D108" s="24"/>
      <c r="E108" s="24"/>
      <c r="F108" s="24"/>
      <c r="G108" s="24"/>
      <c r="H108" s="24"/>
      <c r="I108" s="24"/>
      <c r="J108" s="24"/>
      <c r="K108" s="24"/>
      <c r="L108" s="24"/>
      <c r="M108" s="24"/>
      <c r="N108" s="24"/>
      <c r="O108" s="24"/>
      <c r="P108" s="24"/>
      <c r="Q108" s="24"/>
      <c r="R108" s="24"/>
    </row>
    <row r="109" spans="1:18" x14ac:dyDescent="0.2">
      <c r="A109" s="24"/>
      <c r="B109" s="24"/>
      <c r="C109" s="24"/>
      <c r="D109" s="24"/>
      <c r="E109" s="24"/>
      <c r="F109" s="24"/>
      <c r="G109" s="24"/>
      <c r="H109" s="24"/>
      <c r="I109" s="24"/>
      <c r="J109" s="24"/>
      <c r="K109" s="24"/>
      <c r="L109" s="24"/>
      <c r="M109" s="24"/>
      <c r="N109" s="24"/>
      <c r="O109" s="24"/>
      <c r="P109" s="24"/>
      <c r="Q109" s="24"/>
      <c r="R109" s="24"/>
    </row>
    <row r="110" spans="1:18" x14ac:dyDescent="0.2">
      <c r="A110" s="24"/>
      <c r="B110" s="24"/>
      <c r="C110" s="24"/>
      <c r="D110" s="24"/>
      <c r="E110" s="24"/>
      <c r="F110" s="24"/>
      <c r="G110" s="24"/>
      <c r="H110" s="24"/>
      <c r="I110" s="24"/>
      <c r="J110" s="24"/>
      <c r="K110" s="24"/>
      <c r="L110" s="24"/>
      <c r="M110" s="24"/>
      <c r="N110" s="24"/>
      <c r="O110" s="24"/>
      <c r="P110" s="24"/>
      <c r="Q110" s="24"/>
      <c r="R110" s="24"/>
    </row>
    <row r="111" spans="1:18" x14ac:dyDescent="0.2">
      <c r="A111" s="24"/>
      <c r="B111" s="24"/>
      <c r="C111" s="24"/>
      <c r="D111" s="24"/>
      <c r="E111" s="24"/>
      <c r="F111" s="24"/>
      <c r="G111" s="24"/>
      <c r="H111" s="24"/>
      <c r="I111" s="24"/>
      <c r="J111" s="24"/>
      <c r="K111" s="24"/>
      <c r="L111" s="24"/>
      <c r="M111" s="24"/>
      <c r="N111" s="24"/>
      <c r="O111" s="24"/>
      <c r="P111" s="24"/>
      <c r="Q111" s="24"/>
      <c r="R111" s="24"/>
    </row>
    <row r="112" spans="1:18" x14ac:dyDescent="0.2">
      <c r="A112" s="24"/>
      <c r="B112" s="24"/>
      <c r="C112" s="24"/>
      <c r="D112" s="24"/>
      <c r="E112" s="24"/>
      <c r="F112" s="24"/>
      <c r="G112" s="24"/>
      <c r="H112" s="24"/>
      <c r="I112" s="24"/>
      <c r="J112" s="24"/>
      <c r="K112" s="24"/>
      <c r="L112" s="24"/>
      <c r="M112" s="24"/>
      <c r="N112" s="24"/>
      <c r="O112" s="24"/>
      <c r="P112" s="24"/>
      <c r="Q112" s="24"/>
      <c r="R112" s="24"/>
    </row>
    <row r="113" spans="1:18" x14ac:dyDescent="0.2">
      <c r="A113" s="24"/>
      <c r="B113" s="24"/>
      <c r="C113" s="24"/>
      <c r="D113" s="24"/>
      <c r="E113" s="24"/>
      <c r="F113" s="24"/>
      <c r="G113" s="24"/>
      <c r="H113" s="24"/>
      <c r="I113" s="24"/>
      <c r="J113" s="24"/>
      <c r="K113" s="24"/>
      <c r="L113" s="24"/>
      <c r="M113" s="24"/>
      <c r="N113" s="24"/>
      <c r="O113" s="24"/>
      <c r="P113" s="24"/>
      <c r="Q113" s="24"/>
      <c r="R113" s="24"/>
    </row>
    <row r="114" spans="1:18" x14ac:dyDescent="0.2">
      <c r="A114" s="24"/>
      <c r="B114" s="24"/>
      <c r="C114" s="24"/>
      <c r="D114" s="24"/>
      <c r="E114" s="24"/>
      <c r="F114" s="24"/>
      <c r="G114" s="24"/>
      <c r="H114" s="24"/>
      <c r="I114" s="24"/>
      <c r="J114" s="24"/>
      <c r="K114" s="24"/>
      <c r="L114" s="24"/>
      <c r="M114" s="24"/>
      <c r="N114" s="24"/>
      <c r="O114" s="24"/>
      <c r="P114" s="24"/>
      <c r="Q114" s="24"/>
      <c r="R114" s="24"/>
    </row>
    <row r="115" spans="1:18" x14ac:dyDescent="0.2">
      <c r="A115" s="24"/>
      <c r="B115" s="24"/>
      <c r="C115" s="24"/>
      <c r="D115" s="24"/>
      <c r="E115" s="24"/>
      <c r="F115" s="24"/>
      <c r="G115" s="24"/>
      <c r="H115" s="24"/>
      <c r="I115" s="24"/>
      <c r="J115" s="24"/>
      <c r="K115" s="24"/>
      <c r="L115" s="24"/>
      <c r="M115" s="24"/>
      <c r="N115" s="24"/>
      <c r="O115" s="24"/>
      <c r="P115" s="24"/>
      <c r="Q115" s="24"/>
      <c r="R115" s="24"/>
    </row>
    <row r="116" spans="1:18" x14ac:dyDescent="0.2">
      <c r="A116" s="24"/>
      <c r="B116" s="24"/>
      <c r="C116" s="24"/>
      <c r="D116" s="24"/>
      <c r="E116" s="24"/>
      <c r="F116" s="24"/>
      <c r="G116" s="24"/>
      <c r="H116" s="24"/>
      <c r="I116" s="24"/>
      <c r="J116" s="24"/>
      <c r="K116" s="24"/>
      <c r="L116" s="24"/>
      <c r="M116" s="24"/>
      <c r="N116" s="24"/>
      <c r="O116" s="24"/>
      <c r="P116" s="24"/>
      <c r="Q116" s="24"/>
      <c r="R116" s="24"/>
    </row>
    <row r="117" spans="1:18" x14ac:dyDescent="0.2">
      <c r="A117" s="24"/>
      <c r="B117" s="24"/>
      <c r="C117" s="24"/>
      <c r="D117" s="24"/>
      <c r="E117" s="24"/>
      <c r="F117" s="24"/>
      <c r="G117" s="24"/>
      <c r="H117" s="24"/>
      <c r="I117" s="24"/>
      <c r="J117" s="24"/>
      <c r="K117" s="24"/>
      <c r="L117" s="24"/>
      <c r="M117" s="24"/>
      <c r="N117" s="24"/>
      <c r="O117" s="24"/>
      <c r="P117" s="24"/>
      <c r="Q117" s="24"/>
      <c r="R117" s="24"/>
    </row>
    <row r="118" spans="1:18" x14ac:dyDescent="0.2">
      <c r="A118" s="24"/>
      <c r="B118" s="24"/>
      <c r="C118" s="24"/>
      <c r="D118" s="24"/>
      <c r="E118" s="24"/>
      <c r="F118" s="24"/>
      <c r="G118" s="24"/>
      <c r="H118" s="24"/>
      <c r="I118" s="24"/>
      <c r="J118" s="24"/>
      <c r="K118" s="24"/>
      <c r="L118" s="24"/>
      <c r="M118" s="24"/>
      <c r="N118" s="24"/>
      <c r="O118" s="24"/>
      <c r="P118" s="24"/>
      <c r="Q118" s="24"/>
      <c r="R118" s="24"/>
    </row>
    <row r="119" spans="1:18" x14ac:dyDescent="0.2">
      <c r="A119" s="24"/>
      <c r="B119" s="24"/>
      <c r="C119" s="24"/>
      <c r="D119" s="24"/>
      <c r="E119" s="24"/>
      <c r="F119" s="24"/>
      <c r="G119" s="24"/>
      <c r="H119" s="24"/>
      <c r="I119" s="24"/>
      <c r="J119" s="24"/>
      <c r="K119" s="24"/>
      <c r="L119" s="24"/>
      <c r="M119" s="24"/>
      <c r="N119" s="24"/>
      <c r="O119" s="24"/>
      <c r="P119" s="24"/>
      <c r="Q119" s="24"/>
      <c r="R119" s="24"/>
    </row>
    <row r="120" spans="1:18" x14ac:dyDescent="0.2">
      <c r="A120" s="24"/>
      <c r="B120" s="24"/>
      <c r="C120" s="24"/>
      <c r="D120" s="24"/>
      <c r="E120" s="24"/>
      <c r="F120" s="24"/>
      <c r="G120" s="24"/>
      <c r="H120" s="24"/>
      <c r="I120" s="24"/>
      <c r="J120" s="24"/>
      <c r="K120" s="24"/>
      <c r="L120" s="24"/>
      <c r="M120" s="24"/>
      <c r="N120" s="24"/>
      <c r="O120" s="24"/>
      <c r="P120" s="24"/>
      <c r="Q120" s="24"/>
      <c r="R120" s="24"/>
    </row>
    <row r="121" spans="1:18" x14ac:dyDescent="0.2">
      <c r="A121" s="24"/>
      <c r="B121" s="24"/>
      <c r="C121" s="24"/>
      <c r="D121" s="24"/>
      <c r="E121" s="24"/>
      <c r="F121" s="24"/>
      <c r="G121" s="24"/>
      <c r="H121" s="24"/>
      <c r="I121" s="24"/>
      <c r="J121" s="24"/>
      <c r="K121" s="24"/>
      <c r="L121" s="24"/>
      <c r="M121" s="24"/>
      <c r="N121" s="24"/>
      <c r="O121" s="24"/>
      <c r="P121" s="24"/>
      <c r="Q121" s="24"/>
      <c r="R121" s="24"/>
    </row>
    <row r="122" spans="1:18" x14ac:dyDescent="0.2">
      <c r="A122" s="24"/>
      <c r="B122" s="24"/>
      <c r="C122" s="24"/>
      <c r="D122" s="24"/>
      <c r="E122" s="24"/>
      <c r="F122" s="24"/>
      <c r="G122" s="24"/>
      <c r="H122" s="24"/>
      <c r="I122" s="24"/>
      <c r="J122" s="24"/>
      <c r="K122" s="24"/>
      <c r="L122" s="24"/>
      <c r="M122" s="24"/>
      <c r="N122" s="24"/>
      <c r="O122" s="24"/>
      <c r="P122" s="24"/>
      <c r="Q122" s="24"/>
      <c r="R122" s="24"/>
    </row>
    <row r="123" spans="1:18" x14ac:dyDescent="0.2">
      <c r="A123" s="24"/>
      <c r="B123" s="24"/>
      <c r="C123" s="24"/>
      <c r="D123" s="24"/>
      <c r="E123" s="24"/>
      <c r="F123" s="24"/>
      <c r="G123" s="24"/>
      <c r="H123" s="24"/>
      <c r="I123" s="24"/>
      <c r="J123" s="24"/>
      <c r="K123" s="24"/>
      <c r="L123" s="24"/>
      <c r="M123" s="24"/>
      <c r="N123" s="24"/>
      <c r="O123" s="24"/>
      <c r="P123" s="24"/>
      <c r="Q123" s="24"/>
      <c r="R123" s="24"/>
    </row>
    <row r="124" spans="1:18" x14ac:dyDescent="0.2">
      <c r="A124" s="24"/>
      <c r="B124" s="24"/>
      <c r="C124" s="24"/>
      <c r="D124" s="24"/>
      <c r="E124" s="24"/>
      <c r="F124" s="24"/>
      <c r="G124" s="24"/>
      <c r="H124" s="24"/>
      <c r="I124" s="24"/>
      <c r="J124" s="24"/>
      <c r="K124" s="24"/>
      <c r="L124" s="24"/>
      <c r="M124" s="24"/>
      <c r="N124" s="24"/>
      <c r="O124" s="24"/>
      <c r="P124" s="24"/>
      <c r="Q124" s="24"/>
      <c r="R124" s="24"/>
    </row>
    <row r="125" spans="1:18" x14ac:dyDescent="0.2">
      <c r="A125" s="24"/>
      <c r="B125" s="24"/>
      <c r="C125" s="24"/>
      <c r="D125" s="24"/>
      <c r="E125" s="24"/>
      <c r="F125" s="24"/>
      <c r="G125" s="24"/>
      <c r="H125" s="24"/>
      <c r="I125" s="24"/>
      <c r="J125" s="24"/>
      <c r="K125" s="24"/>
      <c r="L125" s="24"/>
      <c r="M125" s="24"/>
      <c r="N125" s="24"/>
      <c r="O125" s="24"/>
      <c r="P125" s="24"/>
      <c r="Q125" s="24"/>
      <c r="R125" s="24"/>
    </row>
    <row r="126" spans="1:18" x14ac:dyDescent="0.2">
      <c r="A126" s="24"/>
      <c r="B126" s="24"/>
      <c r="C126" s="24"/>
      <c r="D126" s="24"/>
      <c r="E126" s="24"/>
      <c r="F126" s="24"/>
      <c r="G126" s="24"/>
      <c r="H126" s="24"/>
      <c r="I126" s="24"/>
      <c r="J126" s="24"/>
      <c r="K126" s="24"/>
      <c r="L126" s="24"/>
      <c r="M126" s="24"/>
      <c r="N126" s="24"/>
      <c r="O126" s="24"/>
      <c r="P126" s="24"/>
      <c r="Q126" s="24"/>
      <c r="R126" s="24"/>
    </row>
    <row r="127" spans="1:18" x14ac:dyDescent="0.2">
      <c r="A127" s="24"/>
      <c r="B127" s="24"/>
      <c r="C127" s="24"/>
      <c r="D127" s="24"/>
      <c r="E127" s="24"/>
      <c r="F127" s="24"/>
      <c r="G127" s="24"/>
      <c r="H127" s="24"/>
      <c r="I127" s="24"/>
      <c r="J127" s="24"/>
      <c r="K127" s="24"/>
      <c r="L127" s="24"/>
      <c r="M127" s="24"/>
      <c r="N127" s="24"/>
      <c r="O127" s="24"/>
      <c r="P127" s="24"/>
      <c r="Q127" s="24"/>
      <c r="R127" s="24"/>
    </row>
    <row r="128" spans="1:18" x14ac:dyDescent="0.2">
      <c r="A128" s="24"/>
      <c r="B128" s="24"/>
      <c r="C128" s="24"/>
      <c r="D128" s="24"/>
      <c r="E128" s="24"/>
      <c r="F128" s="24"/>
      <c r="G128" s="24"/>
      <c r="H128" s="24"/>
      <c r="I128" s="24"/>
      <c r="J128" s="24"/>
      <c r="K128" s="24"/>
      <c r="L128" s="24"/>
      <c r="M128" s="24"/>
      <c r="N128" s="24"/>
      <c r="O128" s="24"/>
      <c r="P128" s="24"/>
      <c r="Q128" s="24"/>
      <c r="R128" s="24"/>
    </row>
    <row r="129" spans="1:18" x14ac:dyDescent="0.2">
      <c r="A129" s="24"/>
      <c r="B129" s="24"/>
      <c r="C129" s="24"/>
      <c r="D129" s="24"/>
      <c r="E129" s="24"/>
      <c r="F129" s="24"/>
      <c r="G129" s="24"/>
      <c r="H129" s="24"/>
      <c r="I129" s="24"/>
      <c r="J129" s="24"/>
      <c r="K129" s="24"/>
      <c r="L129" s="24"/>
      <c r="M129" s="24"/>
      <c r="N129" s="24"/>
      <c r="O129" s="24"/>
      <c r="P129" s="24"/>
      <c r="Q129" s="24"/>
      <c r="R129" s="24"/>
    </row>
    <row r="130" spans="1:18" x14ac:dyDescent="0.2">
      <c r="A130" s="24"/>
      <c r="B130" s="24"/>
      <c r="C130" s="24"/>
      <c r="D130" s="24"/>
      <c r="E130" s="24"/>
      <c r="F130" s="24"/>
      <c r="G130" s="24"/>
      <c r="H130" s="24"/>
      <c r="I130" s="24"/>
      <c r="J130" s="24"/>
      <c r="K130" s="24"/>
      <c r="L130" s="24"/>
      <c r="M130" s="24"/>
      <c r="N130" s="24"/>
      <c r="O130" s="24"/>
      <c r="P130" s="24"/>
      <c r="Q130" s="24"/>
      <c r="R130" s="24"/>
    </row>
    <row r="131" spans="1:18" x14ac:dyDescent="0.2">
      <c r="A131" s="24"/>
      <c r="B131" s="24"/>
      <c r="C131" s="24"/>
      <c r="D131" s="24"/>
      <c r="E131" s="24"/>
      <c r="F131" s="24"/>
      <c r="G131" s="24"/>
      <c r="H131" s="24"/>
      <c r="I131" s="24"/>
      <c r="J131" s="24"/>
      <c r="K131" s="24"/>
      <c r="L131" s="24"/>
      <c r="M131" s="24"/>
      <c r="N131" s="24"/>
      <c r="O131" s="24"/>
      <c r="P131" s="24"/>
      <c r="Q131" s="24"/>
      <c r="R131" s="24"/>
    </row>
    <row r="132" spans="1:18" x14ac:dyDescent="0.2">
      <c r="A132" s="24"/>
      <c r="B132" s="24"/>
      <c r="C132" s="24"/>
      <c r="D132" s="24"/>
      <c r="E132" s="24"/>
      <c r="F132" s="24"/>
      <c r="G132" s="24"/>
      <c r="H132" s="24"/>
      <c r="I132" s="24"/>
      <c r="J132" s="24"/>
      <c r="K132" s="24"/>
      <c r="L132" s="24"/>
      <c r="M132" s="24"/>
      <c r="N132" s="24"/>
      <c r="O132" s="24"/>
      <c r="P132" s="24"/>
      <c r="Q132" s="24"/>
      <c r="R132" s="24"/>
    </row>
    <row r="133" spans="1:18" x14ac:dyDescent="0.2">
      <c r="A133" s="24"/>
      <c r="B133" s="24"/>
      <c r="C133" s="24"/>
      <c r="D133" s="24"/>
      <c r="E133" s="24"/>
      <c r="F133" s="24"/>
      <c r="G133" s="24"/>
      <c r="H133" s="24"/>
      <c r="I133" s="24"/>
      <c r="J133" s="24"/>
      <c r="K133" s="24"/>
      <c r="L133" s="24"/>
      <c r="M133" s="24"/>
      <c r="N133" s="24"/>
      <c r="O133" s="24"/>
      <c r="P133" s="24"/>
      <c r="Q133" s="24"/>
      <c r="R133" s="24"/>
    </row>
    <row r="134" spans="1:18" x14ac:dyDescent="0.2">
      <c r="A134" s="24"/>
      <c r="B134" s="24"/>
      <c r="C134" s="24"/>
      <c r="D134" s="24"/>
      <c r="E134" s="24"/>
      <c r="F134" s="24"/>
      <c r="G134" s="24"/>
      <c r="H134" s="24"/>
      <c r="I134" s="24"/>
      <c r="J134" s="24"/>
      <c r="K134" s="24"/>
      <c r="L134" s="24"/>
      <c r="M134" s="24"/>
      <c r="N134" s="24"/>
      <c r="O134" s="24"/>
      <c r="P134" s="24"/>
      <c r="Q134" s="24"/>
      <c r="R134" s="24"/>
    </row>
    <row r="135" spans="1:18" x14ac:dyDescent="0.2">
      <c r="A135" s="24"/>
      <c r="B135" s="24"/>
      <c r="C135" s="24"/>
      <c r="D135" s="24"/>
      <c r="E135" s="24"/>
      <c r="F135" s="24"/>
      <c r="G135" s="24"/>
      <c r="H135" s="24"/>
      <c r="I135" s="24"/>
      <c r="J135" s="24"/>
      <c r="K135" s="24"/>
      <c r="L135" s="24"/>
      <c r="M135" s="24"/>
      <c r="N135" s="24"/>
      <c r="O135" s="24"/>
      <c r="P135" s="24"/>
      <c r="Q135" s="24"/>
      <c r="R135" s="24"/>
    </row>
    <row r="136" spans="1:18" x14ac:dyDescent="0.2">
      <c r="A136" s="24"/>
      <c r="B136" s="24"/>
      <c r="C136" s="24"/>
      <c r="D136" s="24"/>
      <c r="E136" s="24"/>
      <c r="F136" s="24"/>
      <c r="G136" s="24"/>
      <c r="H136" s="24"/>
      <c r="I136" s="24"/>
      <c r="J136" s="24"/>
      <c r="K136" s="24"/>
      <c r="L136" s="24"/>
      <c r="M136" s="24"/>
      <c r="N136" s="24"/>
      <c r="O136" s="24"/>
      <c r="P136" s="24"/>
      <c r="Q136" s="24"/>
      <c r="R136" s="24"/>
    </row>
    <row r="137" spans="1:18" x14ac:dyDescent="0.2">
      <c r="A137" s="24"/>
      <c r="B137" s="24"/>
      <c r="C137" s="24"/>
      <c r="D137" s="24"/>
      <c r="E137" s="24"/>
      <c r="F137" s="24"/>
      <c r="G137" s="24"/>
      <c r="H137" s="24"/>
      <c r="I137" s="24"/>
      <c r="J137" s="24"/>
      <c r="K137" s="24"/>
      <c r="L137" s="24"/>
      <c r="M137" s="24"/>
      <c r="N137" s="24"/>
      <c r="O137" s="24"/>
      <c r="P137" s="24"/>
      <c r="Q137" s="24"/>
      <c r="R137" s="24"/>
    </row>
    <row r="138" spans="1:18" x14ac:dyDescent="0.2">
      <c r="A138" s="24"/>
      <c r="B138" s="24"/>
      <c r="C138" s="24"/>
      <c r="D138" s="24"/>
      <c r="E138" s="24"/>
      <c r="F138" s="24"/>
      <c r="G138" s="24"/>
      <c r="H138" s="24"/>
      <c r="I138" s="24"/>
      <c r="J138" s="24"/>
      <c r="K138" s="24"/>
      <c r="L138" s="24"/>
      <c r="M138" s="24"/>
      <c r="N138" s="24"/>
      <c r="O138" s="24"/>
      <c r="P138" s="24"/>
      <c r="Q138" s="24"/>
      <c r="R138" s="24"/>
    </row>
    <row r="139" spans="1:18" x14ac:dyDescent="0.2">
      <c r="A139" s="24"/>
      <c r="B139" s="24"/>
      <c r="C139" s="24"/>
      <c r="D139" s="24"/>
      <c r="E139" s="24"/>
      <c r="F139" s="24"/>
      <c r="G139" s="24"/>
      <c r="H139" s="24"/>
      <c r="I139" s="24"/>
      <c r="J139" s="24"/>
      <c r="K139" s="24"/>
      <c r="L139" s="24"/>
      <c r="M139" s="24"/>
      <c r="N139" s="24"/>
      <c r="O139" s="24"/>
      <c r="P139" s="24"/>
      <c r="Q139" s="24"/>
      <c r="R139" s="24"/>
    </row>
    <row r="140" spans="1:18" x14ac:dyDescent="0.2">
      <c r="A140" s="24"/>
      <c r="B140" s="24"/>
      <c r="C140" s="24"/>
      <c r="D140" s="24"/>
      <c r="E140" s="24"/>
      <c r="F140" s="24"/>
      <c r="G140" s="24"/>
      <c r="H140" s="24"/>
      <c r="I140" s="24"/>
      <c r="J140" s="24"/>
      <c r="K140" s="24"/>
      <c r="L140" s="24"/>
      <c r="M140" s="24"/>
      <c r="N140" s="24"/>
      <c r="O140" s="24"/>
      <c r="P140" s="24"/>
      <c r="Q140" s="24"/>
      <c r="R140" s="24"/>
    </row>
    <row r="141" spans="1:18" x14ac:dyDescent="0.2">
      <c r="A141" s="24"/>
      <c r="B141" s="24"/>
      <c r="C141" s="24"/>
      <c r="D141" s="24"/>
      <c r="E141" s="24"/>
      <c r="F141" s="24"/>
      <c r="G141" s="24"/>
      <c r="H141" s="24"/>
      <c r="I141" s="24"/>
      <c r="J141" s="24"/>
      <c r="K141" s="24"/>
      <c r="L141" s="24"/>
      <c r="M141" s="24"/>
      <c r="N141" s="24"/>
      <c r="O141" s="24"/>
      <c r="P141" s="24"/>
      <c r="Q141" s="24"/>
      <c r="R141" s="24"/>
    </row>
    <row r="142" spans="1:18" x14ac:dyDescent="0.2">
      <c r="A142" s="24"/>
      <c r="B142" s="24"/>
      <c r="C142" s="24"/>
      <c r="D142" s="24"/>
      <c r="E142" s="24"/>
      <c r="F142" s="24"/>
      <c r="G142" s="24"/>
      <c r="H142" s="24"/>
      <c r="I142" s="24"/>
      <c r="J142" s="24"/>
      <c r="K142" s="24"/>
      <c r="L142" s="24"/>
      <c r="M142" s="24"/>
      <c r="N142" s="24"/>
      <c r="O142" s="24"/>
      <c r="P142" s="24"/>
      <c r="Q142" s="24"/>
      <c r="R142" s="24"/>
    </row>
    <row r="143" spans="1:18" x14ac:dyDescent="0.2">
      <c r="A143" s="24"/>
      <c r="B143" s="24"/>
      <c r="C143" s="24"/>
      <c r="D143" s="24"/>
      <c r="E143" s="24"/>
      <c r="F143" s="24"/>
      <c r="G143" s="24"/>
      <c r="H143" s="24"/>
      <c r="I143" s="24"/>
      <c r="J143" s="24"/>
      <c r="K143" s="24"/>
      <c r="L143" s="24"/>
      <c r="M143" s="24"/>
      <c r="N143" s="24"/>
      <c r="O143" s="24"/>
      <c r="P143" s="24"/>
      <c r="Q143" s="24"/>
      <c r="R143" s="24"/>
    </row>
    <row r="144" spans="1:18" x14ac:dyDescent="0.2">
      <c r="A144" s="24"/>
      <c r="B144" s="24"/>
      <c r="C144" s="24"/>
      <c r="D144" s="24"/>
      <c r="E144" s="24"/>
      <c r="F144" s="24"/>
      <c r="G144" s="24"/>
      <c r="H144" s="24"/>
      <c r="I144" s="24"/>
      <c r="J144" s="24"/>
      <c r="K144" s="24"/>
      <c r="L144" s="24"/>
      <c r="M144" s="24"/>
      <c r="N144" s="24"/>
      <c r="O144" s="24"/>
      <c r="P144" s="24"/>
      <c r="Q144" s="24"/>
      <c r="R144" s="24"/>
    </row>
    <row r="145" spans="1:18" x14ac:dyDescent="0.2">
      <c r="A145" s="24"/>
      <c r="B145" s="24"/>
      <c r="C145" s="24"/>
      <c r="D145" s="24"/>
      <c r="E145" s="24"/>
      <c r="F145" s="24"/>
      <c r="G145" s="24"/>
      <c r="H145" s="24"/>
      <c r="I145" s="24"/>
      <c r="J145" s="24"/>
      <c r="K145" s="24"/>
      <c r="L145" s="24"/>
      <c r="M145" s="24"/>
      <c r="N145" s="24"/>
      <c r="O145" s="24"/>
      <c r="P145" s="24"/>
      <c r="Q145" s="24"/>
      <c r="R145" s="24"/>
    </row>
    <row r="146" spans="1:18" x14ac:dyDescent="0.2">
      <c r="A146" s="24"/>
      <c r="B146" s="24"/>
      <c r="C146" s="24"/>
      <c r="D146" s="24"/>
      <c r="E146" s="24"/>
      <c r="F146" s="24"/>
      <c r="G146" s="24"/>
      <c r="H146" s="24"/>
      <c r="I146" s="24"/>
      <c r="J146" s="24"/>
      <c r="K146" s="24"/>
      <c r="L146" s="24"/>
      <c r="M146" s="24"/>
      <c r="N146" s="24"/>
      <c r="O146" s="24"/>
      <c r="P146" s="24"/>
      <c r="Q146" s="24"/>
      <c r="R146" s="24"/>
    </row>
    <row r="147" spans="1:18" x14ac:dyDescent="0.2">
      <c r="A147" s="24"/>
      <c r="B147" s="24"/>
      <c r="C147" s="24"/>
      <c r="D147" s="24"/>
      <c r="E147" s="24"/>
      <c r="F147" s="24"/>
      <c r="G147" s="24"/>
      <c r="H147" s="24"/>
      <c r="I147" s="24"/>
      <c r="J147" s="24"/>
      <c r="K147" s="24"/>
      <c r="L147" s="24"/>
      <c r="M147" s="24"/>
      <c r="N147" s="24"/>
      <c r="O147" s="24"/>
      <c r="P147" s="24"/>
      <c r="Q147" s="24"/>
      <c r="R147" s="24"/>
    </row>
    <row r="148" spans="1:18" x14ac:dyDescent="0.2">
      <c r="A148" s="24"/>
      <c r="B148" s="24"/>
      <c r="C148" s="24"/>
      <c r="D148" s="24"/>
      <c r="E148" s="24"/>
      <c r="F148" s="24"/>
      <c r="G148" s="24"/>
      <c r="H148" s="24"/>
      <c r="I148" s="24"/>
      <c r="J148" s="24"/>
      <c r="K148" s="24"/>
      <c r="L148" s="24"/>
      <c r="M148" s="24"/>
      <c r="N148" s="24"/>
      <c r="O148" s="24"/>
      <c r="P148" s="24"/>
      <c r="Q148" s="24"/>
      <c r="R148" s="24"/>
    </row>
    <row r="149" spans="1:18" x14ac:dyDescent="0.2">
      <c r="A149" s="24"/>
      <c r="B149" s="24"/>
      <c r="C149" s="24"/>
      <c r="D149" s="24"/>
      <c r="E149" s="24"/>
      <c r="F149" s="24"/>
      <c r="G149" s="24"/>
      <c r="H149" s="24"/>
      <c r="I149" s="24"/>
      <c r="J149" s="24"/>
      <c r="K149" s="24"/>
      <c r="L149" s="24"/>
      <c r="M149" s="24"/>
      <c r="N149" s="24"/>
      <c r="O149" s="24"/>
      <c r="P149" s="24"/>
      <c r="Q149" s="24"/>
      <c r="R149" s="24"/>
    </row>
    <row r="150" spans="1:18" x14ac:dyDescent="0.2">
      <c r="A150" s="24"/>
      <c r="B150" s="24"/>
      <c r="C150" s="24"/>
      <c r="D150" s="24"/>
      <c r="E150" s="24"/>
      <c r="F150" s="24"/>
      <c r="G150" s="24"/>
      <c r="H150" s="24"/>
      <c r="I150" s="24"/>
      <c r="J150" s="24"/>
      <c r="K150" s="24"/>
      <c r="L150" s="24"/>
      <c r="M150" s="24"/>
      <c r="N150" s="24"/>
      <c r="O150" s="24"/>
      <c r="P150" s="24"/>
      <c r="Q150" s="24"/>
      <c r="R150" s="24"/>
    </row>
    <row r="151" spans="1:18" x14ac:dyDescent="0.2">
      <c r="A151" s="24"/>
      <c r="B151" s="24"/>
      <c r="C151" s="24"/>
      <c r="D151" s="24"/>
      <c r="E151" s="24"/>
      <c r="F151" s="24"/>
      <c r="G151" s="24"/>
      <c r="H151" s="24"/>
      <c r="I151" s="24"/>
      <c r="J151" s="24"/>
      <c r="K151" s="24"/>
      <c r="L151" s="24"/>
      <c r="M151" s="24"/>
      <c r="N151" s="24"/>
      <c r="O151" s="24"/>
      <c r="P151" s="24"/>
      <c r="Q151" s="24"/>
      <c r="R151" s="24"/>
    </row>
    <row r="152" spans="1:18" x14ac:dyDescent="0.2">
      <c r="A152" s="24"/>
      <c r="B152" s="24"/>
      <c r="C152" s="24"/>
      <c r="D152" s="24"/>
      <c r="E152" s="24"/>
      <c r="F152" s="24"/>
      <c r="G152" s="24"/>
      <c r="H152" s="24"/>
      <c r="I152" s="24"/>
      <c r="J152" s="24"/>
      <c r="K152" s="24"/>
      <c r="L152" s="24"/>
      <c r="M152" s="24"/>
      <c r="N152" s="24"/>
      <c r="O152" s="24"/>
      <c r="P152" s="24"/>
      <c r="Q152" s="24"/>
      <c r="R152" s="24"/>
    </row>
    <row r="153" spans="1:18" x14ac:dyDescent="0.2">
      <c r="A153" s="24"/>
      <c r="B153" s="24"/>
      <c r="C153" s="24"/>
      <c r="D153" s="24"/>
      <c r="E153" s="24"/>
      <c r="F153" s="24"/>
      <c r="G153" s="24"/>
      <c r="H153" s="24"/>
      <c r="I153" s="24"/>
      <c r="J153" s="24"/>
      <c r="K153" s="24"/>
      <c r="L153" s="24"/>
      <c r="M153" s="24"/>
      <c r="N153" s="24"/>
      <c r="O153" s="24"/>
      <c r="P153" s="24"/>
      <c r="Q153" s="24"/>
      <c r="R153" s="24"/>
    </row>
    <row r="154" spans="1:18" x14ac:dyDescent="0.2">
      <c r="A154" s="24"/>
      <c r="B154" s="24"/>
      <c r="C154" s="24"/>
      <c r="D154" s="24"/>
      <c r="E154" s="24"/>
      <c r="F154" s="24"/>
      <c r="G154" s="24"/>
      <c r="H154" s="24"/>
      <c r="I154" s="24"/>
      <c r="J154" s="24"/>
      <c r="K154" s="24"/>
      <c r="L154" s="24"/>
      <c r="M154" s="24"/>
      <c r="N154" s="24"/>
      <c r="O154" s="24"/>
      <c r="P154" s="24"/>
      <c r="Q154" s="24"/>
      <c r="R154" s="24"/>
    </row>
    <row r="155" spans="1:18" x14ac:dyDescent="0.2">
      <c r="A155" s="24"/>
      <c r="B155" s="24"/>
      <c r="C155" s="24"/>
      <c r="D155" s="24"/>
      <c r="E155" s="24"/>
      <c r="F155" s="24"/>
      <c r="G155" s="24"/>
      <c r="H155" s="24"/>
      <c r="I155" s="24"/>
      <c r="J155" s="24"/>
      <c r="K155" s="24"/>
      <c r="L155" s="24"/>
      <c r="M155" s="24"/>
      <c r="N155" s="24"/>
      <c r="O155" s="24"/>
      <c r="P155" s="24"/>
      <c r="Q155" s="24"/>
      <c r="R155" s="24"/>
    </row>
    <row r="156" spans="1:18" x14ac:dyDescent="0.2">
      <c r="A156" s="24"/>
      <c r="B156" s="24"/>
      <c r="C156" s="24"/>
      <c r="D156" s="24"/>
      <c r="E156" s="24"/>
      <c r="F156" s="24"/>
      <c r="G156" s="24"/>
      <c r="H156" s="24"/>
      <c r="I156" s="24"/>
      <c r="J156" s="24"/>
      <c r="K156" s="24"/>
      <c r="L156" s="24"/>
      <c r="M156" s="24"/>
      <c r="N156" s="24"/>
      <c r="O156" s="24"/>
      <c r="P156" s="24"/>
      <c r="Q156" s="24"/>
      <c r="R156" s="24"/>
    </row>
    <row r="157" spans="1:18" x14ac:dyDescent="0.2">
      <c r="A157" s="24"/>
      <c r="B157" s="24"/>
      <c r="C157" s="24"/>
      <c r="D157" s="24"/>
      <c r="E157" s="24"/>
      <c r="F157" s="24"/>
      <c r="G157" s="24"/>
      <c r="H157" s="24"/>
      <c r="I157" s="24"/>
      <c r="J157" s="24"/>
      <c r="K157" s="24"/>
      <c r="L157" s="24"/>
      <c r="M157" s="24"/>
      <c r="N157" s="24"/>
      <c r="O157" s="24"/>
      <c r="P157" s="24"/>
      <c r="Q157" s="24"/>
      <c r="R157" s="24"/>
    </row>
    <row r="158" spans="1:18" x14ac:dyDescent="0.2">
      <c r="A158" s="24"/>
      <c r="B158" s="24"/>
      <c r="C158" s="24"/>
      <c r="D158" s="24"/>
      <c r="E158" s="24"/>
      <c r="F158" s="24"/>
      <c r="G158" s="24"/>
      <c r="H158" s="24"/>
      <c r="I158" s="24"/>
      <c r="J158" s="24"/>
      <c r="K158" s="24"/>
      <c r="L158" s="24"/>
      <c r="M158" s="24"/>
      <c r="N158" s="24"/>
      <c r="O158" s="24"/>
      <c r="P158" s="24"/>
      <c r="Q158" s="24"/>
      <c r="R158" s="24"/>
    </row>
    <row r="159" spans="1:18" x14ac:dyDescent="0.2">
      <c r="A159" s="24"/>
      <c r="B159" s="24"/>
      <c r="C159" s="24"/>
      <c r="D159" s="24"/>
      <c r="E159" s="24"/>
      <c r="F159" s="24"/>
      <c r="G159" s="24"/>
      <c r="H159" s="24"/>
      <c r="I159" s="24"/>
      <c r="J159" s="24"/>
      <c r="K159" s="24"/>
      <c r="L159" s="24"/>
      <c r="M159" s="24"/>
      <c r="N159" s="24"/>
      <c r="O159" s="24"/>
      <c r="P159" s="24"/>
      <c r="Q159" s="24"/>
      <c r="R159" s="24"/>
    </row>
    <row r="160" spans="1:18" x14ac:dyDescent="0.2">
      <c r="A160" s="24"/>
      <c r="B160" s="24"/>
      <c r="C160" s="24"/>
      <c r="D160" s="24"/>
      <c r="E160" s="24"/>
      <c r="F160" s="24"/>
      <c r="G160" s="24"/>
      <c r="H160" s="24"/>
      <c r="I160" s="24"/>
      <c r="J160" s="24"/>
      <c r="K160" s="24"/>
      <c r="L160" s="24"/>
      <c r="M160" s="24"/>
      <c r="N160" s="24"/>
      <c r="O160" s="24"/>
      <c r="P160" s="24"/>
      <c r="Q160" s="24"/>
      <c r="R160" s="24"/>
    </row>
    <row r="161" spans="1:18" x14ac:dyDescent="0.2">
      <c r="A161" s="24"/>
      <c r="B161" s="24"/>
      <c r="C161" s="24"/>
      <c r="D161" s="24"/>
      <c r="E161" s="24"/>
      <c r="F161" s="24"/>
      <c r="G161" s="24"/>
      <c r="H161" s="24"/>
      <c r="I161" s="24"/>
      <c r="J161" s="24"/>
      <c r="K161" s="24"/>
      <c r="L161" s="24"/>
      <c r="M161" s="24"/>
      <c r="N161" s="24"/>
      <c r="O161" s="24"/>
      <c r="P161" s="24"/>
      <c r="Q161" s="24"/>
      <c r="R161" s="24"/>
    </row>
    <row r="162" spans="1:18" x14ac:dyDescent="0.2">
      <c r="A162" s="24"/>
      <c r="B162" s="24"/>
      <c r="C162" s="24"/>
      <c r="D162" s="24"/>
      <c r="E162" s="24"/>
      <c r="F162" s="24"/>
      <c r="G162" s="24"/>
      <c r="H162" s="24"/>
      <c r="I162" s="24"/>
      <c r="J162" s="24"/>
      <c r="K162" s="24"/>
      <c r="L162" s="24"/>
      <c r="M162" s="24"/>
      <c r="N162" s="24"/>
      <c r="O162" s="24"/>
      <c r="P162" s="24"/>
      <c r="Q162" s="24"/>
      <c r="R162" s="24"/>
    </row>
    <row r="163" spans="1:18" x14ac:dyDescent="0.2">
      <c r="A163" s="24"/>
      <c r="B163" s="24"/>
      <c r="C163" s="24"/>
      <c r="D163" s="24"/>
      <c r="E163" s="24"/>
      <c r="F163" s="24"/>
      <c r="G163" s="24"/>
      <c r="H163" s="24"/>
      <c r="I163" s="24"/>
      <c r="J163" s="24"/>
      <c r="K163" s="24"/>
      <c r="L163" s="24"/>
      <c r="M163" s="24"/>
      <c r="N163" s="24"/>
      <c r="O163" s="24"/>
      <c r="P163" s="24"/>
      <c r="Q163" s="24"/>
      <c r="R163" s="24"/>
    </row>
    <row r="164" spans="1:18" x14ac:dyDescent="0.2">
      <c r="A164" s="24"/>
      <c r="B164" s="24"/>
      <c r="C164" s="24"/>
      <c r="D164" s="24"/>
      <c r="E164" s="24"/>
      <c r="F164" s="24"/>
      <c r="G164" s="24"/>
      <c r="H164" s="24"/>
      <c r="I164" s="24"/>
      <c r="J164" s="24"/>
      <c r="K164" s="24"/>
      <c r="L164" s="24"/>
      <c r="M164" s="24"/>
      <c r="N164" s="24"/>
      <c r="O164" s="24"/>
      <c r="P164" s="24"/>
      <c r="Q164" s="24"/>
      <c r="R164" s="24"/>
    </row>
    <row r="165" spans="1:18" x14ac:dyDescent="0.2">
      <c r="A165" s="24"/>
      <c r="B165" s="24"/>
      <c r="C165" s="24"/>
      <c r="D165" s="24"/>
      <c r="E165" s="24"/>
      <c r="F165" s="24"/>
      <c r="G165" s="24"/>
      <c r="H165" s="24"/>
      <c r="I165" s="24"/>
      <c r="J165" s="24"/>
      <c r="K165" s="24"/>
      <c r="L165" s="24"/>
      <c r="M165" s="24"/>
      <c r="N165" s="24"/>
      <c r="O165" s="24"/>
      <c r="P165" s="24"/>
      <c r="Q165" s="24"/>
      <c r="R165" s="24"/>
    </row>
    <row r="166" spans="1:18" x14ac:dyDescent="0.2">
      <c r="A166" s="24"/>
      <c r="B166" s="24"/>
      <c r="C166" s="24"/>
      <c r="D166" s="24"/>
      <c r="E166" s="24"/>
      <c r="F166" s="24"/>
      <c r="G166" s="24"/>
      <c r="H166" s="24"/>
      <c r="I166" s="24"/>
      <c r="J166" s="24"/>
      <c r="K166" s="24"/>
      <c r="L166" s="24"/>
      <c r="M166" s="24"/>
      <c r="N166" s="24"/>
      <c r="O166" s="24"/>
      <c r="P166" s="24"/>
      <c r="Q166" s="24"/>
      <c r="R166" s="24"/>
    </row>
    <row r="167" spans="1:18" x14ac:dyDescent="0.2">
      <c r="A167" s="24"/>
      <c r="B167" s="24"/>
      <c r="C167" s="24"/>
      <c r="D167" s="24"/>
      <c r="E167" s="24"/>
      <c r="F167" s="24"/>
      <c r="G167" s="24"/>
      <c r="H167" s="24"/>
      <c r="I167" s="24"/>
      <c r="J167" s="24"/>
      <c r="K167" s="24"/>
      <c r="L167" s="24"/>
      <c r="M167" s="24"/>
      <c r="N167" s="24"/>
      <c r="O167" s="24"/>
      <c r="P167" s="24"/>
      <c r="Q167" s="24"/>
      <c r="R167" s="24"/>
    </row>
    <row r="168" spans="1:18" x14ac:dyDescent="0.2">
      <c r="A168" s="24"/>
      <c r="B168" s="24"/>
      <c r="C168" s="24"/>
      <c r="D168" s="24"/>
      <c r="E168" s="24"/>
      <c r="F168" s="24"/>
      <c r="G168" s="24"/>
      <c r="H168" s="24"/>
      <c r="I168" s="24"/>
      <c r="J168" s="24"/>
      <c r="K168" s="24"/>
      <c r="L168" s="24"/>
      <c r="M168" s="24"/>
      <c r="N168" s="24"/>
      <c r="O168" s="24"/>
      <c r="P168" s="24"/>
      <c r="Q168" s="24"/>
      <c r="R168" s="24"/>
    </row>
    <row r="169" spans="1:18" x14ac:dyDescent="0.2">
      <c r="A169" s="24"/>
      <c r="B169" s="24"/>
      <c r="C169" s="24"/>
      <c r="D169" s="24"/>
      <c r="E169" s="24"/>
      <c r="F169" s="24"/>
      <c r="G169" s="24"/>
      <c r="H169" s="24"/>
      <c r="I169" s="24"/>
      <c r="J169" s="24"/>
      <c r="K169" s="24"/>
      <c r="L169" s="24"/>
      <c r="M169" s="24"/>
      <c r="N169" s="24"/>
      <c r="O169" s="24"/>
      <c r="P169" s="24"/>
      <c r="Q169" s="24"/>
      <c r="R169" s="24"/>
    </row>
    <row r="170" spans="1:18" x14ac:dyDescent="0.2">
      <c r="A170" s="24"/>
      <c r="B170" s="24"/>
      <c r="C170" s="24"/>
      <c r="D170" s="24"/>
      <c r="E170" s="24"/>
      <c r="F170" s="24"/>
      <c r="G170" s="24"/>
      <c r="H170" s="24"/>
      <c r="I170" s="24"/>
      <c r="J170" s="24"/>
      <c r="K170" s="24"/>
      <c r="L170" s="24"/>
      <c r="M170" s="24"/>
      <c r="N170" s="24"/>
      <c r="O170" s="24"/>
      <c r="P170" s="24"/>
      <c r="Q170" s="24"/>
      <c r="R170" s="24"/>
    </row>
    <row r="171" spans="1:18" x14ac:dyDescent="0.2">
      <c r="A171" s="24"/>
      <c r="B171" s="24"/>
      <c r="C171" s="24"/>
      <c r="D171" s="24"/>
      <c r="E171" s="24"/>
      <c r="F171" s="24"/>
      <c r="G171" s="24"/>
      <c r="H171" s="24"/>
      <c r="I171" s="24"/>
      <c r="J171" s="24"/>
      <c r="K171" s="24"/>
      <c r="L171" s="24"/>
      <c r="M171" s="24"/>
      <c r="N171" s="24"/>
      <c r="O171" s="24"/>
      <c r="P171" s="24"/>
      <c r="Q171" s="24"/>
      <c r="R171" s="24"/>
    </row>
    <row r="172" spans="1:18" x14ac:dyDescent="0.2">
      <c r="A172" s="24"/>
      <c r="B172" s="24"/>
      <c r="C172" s="24"/>
      <c r="D172" s="24"/>
      <c r="E172" s="24"/>
      <c r="F172" s="24"/>
      <c r="G172" s="24"/>
      <c r="H172" s="24"/>
      <c r="I172" s="24"/>
      <c r="J172" s="24"/>
      <c r="K172" s="24"/>
      <c r="L172" s="24"/>
      <c r="M172" s="24"/>
      <c r="N172" s="24"/>
      <c r="O172" s="24"/>
      <c r="P172" s="24"/>
      <c r="Q172" s="24"/>
      <c r="R172" s="24"/>
    </row>
    <row r="173" spans="1:18" x14ac:dyDescent="0.2">
      <c r="A173" s="24"/>
      <c r="B173" s="24"/>
      <c r="C173" s="24"/>
      <c r="D173" s="24"/>
      <c r="E173" s="24"/>
      <c r="F173" s="24"/>
      <c r="G173" s="24"/>
      <c r="H173" s="24"/>
      <c r="I173" s="24"/>
      <c r="J173" s="24"/>
      <c r="K173" s="24"/>
      <c r="L173" s="24"/>
      <c r="M173" s="24"/>
      <c r="N173" s="24"/>
      <c r="O173" s="24"/>
      <c r="P173" s="24"/>
      <c r="Q173" s="24"/>
      <c r="R173" s="24"/>
    </row>
    <row r="174" spans="1:18" x14ac:dyDescent="0.2">
      <c r="A174" s="24"/>
      <c r="B174" s="24"/>
      <c r="C174" s="24"/>
      <c r="D174" s="24"/>
      <c r="E174" s="24"/>
      <c r="F174" s="24"/>
      <c r="G174" s="24"/>
      <c r="H174" s="24"/>
      <c r="I174" s="24"/>
      <c r="J174" s="24"/>
      <c r="K174" s="24"/>
      <c r="L174" s="24"/>
      <c r="M174" s="24"/>
      <c r="N174" s="24"/>
      <c r="O174" s="24"/>
      <c r="P174" s="24"/>
      <c r="Q174" s="24"/>
      <c r="R174" s="24"/>
    </row>
    <row r="175" spans="1:18" x14ac:dyDescent="0.2">
      <c r="A175" s="24"/>
      <c r="B175" s="24"/>
      <c r="C175" s="24"/>
      <c r="D175" s="24"/>
      <c r="E175" s="24"/>
      <c r="F175" s="24"/>
      <c r="G175" s="24"/>
      <c r="H175" s="24"/>
      <c r="I175" s="24"/>
      <c r="J175" s="24"/>
      <c r="K175" s="24"/>
      <c r="L175" s="24"/>
      <c r="M175" s="24"/>
      <c r="N175" s="24"/>
      <c r="O175" s="24"/>
      <c r="P175" s="24"/>
      <c r="Q175" s="24"/>
      <c r="R175" s="24"/>
    </row>
    <row r="176" spans="1:18" x14ac:dyDescent="0.2">
      <c r="A176" s="24"/>
      <c r="B176" s="24"/>
      <c r="C176" s="24"/>
      <c r="D176" s="24"/>
      <c r="E176" s="24"/>
      <c r="F176" s="24"/>
      <c r="G176" s="24"/>
      <c r="H176" s="24"/>
      <c r="I176" s="24"/>
      <c r="J176" s="24"/>
      <c r="K176" s="24"/>
      <c r="L176" s="24"/>
      <c r="M176" s="24"/>
      <c r="N176" s="24"/>
      <c r="O176" s="24"/>
      <c r="P176" s="24"/>
      <c r="Q176" s="24"/>
      <c r="R176" s="24"/>
    </row>
    <row r="177" spans="1:18" x14ac:dyDescent="0.2">
      <c r="A177" s="24"/>
      <c r="B177" s="24"/>
      <c r="C177" s="24"/>
      <c r="D177" s="24"/>
      <c r="E177" s="24"/>
      <c r="F177" s="24"/>
      <c r="G177" s="24"/>
      <c r="H177" s="24"/>
      <c r="I177" s="24"/>
      <c r="J177" s="24"/>
      <c r="K177" s="24"/>
      <c r="L177" s="24"/>
      <c r="M177" s="24"/>
      <c r="N177" s="24"/>
      <c r="O177" s="24"/>
      <c r="P177" s="24"/>
      <c r="Q177" s="24"/>
      <c r="R177" s="24"/>
    </row>
    <row r="178" spans="1:18" x14ac:dyDescent="0.2">
      <c r="A178" s="24"/>
      <c r="B178" s="24"/>
      <c r="C178" s="24"/>
      <c r="D178" s="24"/>
      <c r="E178" s="24"/>
      <c r="F178" s="24"/>
      <c r="G178" s="24"/>
      <c r="H178" s="24"/>
      <c r="I178" s="24"/>
      <c r="J178" s="24"/>
      <c r="K178" s="24"/>
      <c r="L178" s="24"/>
      <c r="M178" s="24"/>
      <c r="N178" s="24"/>
      <c r="O178" s="24"/>
      <c r="P178" s="24"/>
      <c r="Q178" s="24"/>
      <c r="R178" s="24"/>
    </row>
    <row r="179" spans="1:18" x14ac:dyDescent="0.2">
      <c r="A179" s="24"/>
      <c r="B179" s="24"/>
      <c r="C179" s="24"/>
      <c r="D179" s="24"/>
      <c r="E179" s="24"/>
      <c r="F179" s="24"/>
      <c r="G179" s="24"/>
      <c r="H179" s="24"/>
      <c r="I179" s="24"/>
      <c r="J179" s="24"/>
      <c r="K179" s="24"/>
      <c r="L179" s="24"/>
      <c r="M179" s="24"/>
      <c r="N179" s="24"/>
      <c r="O179" s="24"/>
      <c r="P179" s="24"/>
      <c r="Q179" s="24"/>
      <c r="R179" s="24"/>
    </row>
    <row r="180" spans="1:18" x14ac:dyDescent="0.2">
      <c r="A180" s="24"/>
      <c r="B180" s="24"/>
      <c r="C180" s="24"/>
      <c r="D180" s="24"/>
      <c r="E180" s="24"/>
      <c r="F180" s="24"/>
      <c r="G180" s="24"/>
      <c r="H180" s="24"/>
      <c r="I180" s="24"/>
      <c r="J180" s="24"/>
      <c r="K180" s="24"/>
      <c r="L180" s="24"/>
      <c r="M180" s="24"/>
      <c r="N180" s="24"/>
      <c r="O180" s="24"/>
      <c r="P180" s="24"/>
      <c r="Q180" s="24"/>
      <c r="R180" s="24"/>
    </row>
    <row r="181" spans="1:18" x14ac:dyDescent="0.2">
      <c r="A181" s="24"/>
      <c r="B181" s="24"/>
      <c r="C181" s="24"/>
      <c r="D181" s="24"/>
      <c r="E181" s="24"/>
      <c r="F181" s="24"/>
      <c r="G181" s="24"/>
      <c r="H181" s="24"/>
      <c r="I181" s="24"/>
      <c r="J181" s="24"/>
      <c r="K181" s="24"/>
      <c r="L181" s="24"/>
      <c r="M181" s="24"/>
      <c r="N181" s="24"/>
      <c r="O181" s="24"/>
      <c r="P181" s="24"/>
      <c r="Q181" s="24"/>
      <c r="R181" s="24"/>
    </row>
    <row r="182" spans="1:18" x14ac:dyDescent="0.2">
      <c r="A182" s="24"/>
      <c r="B182" s="24"/>
      <c r="C182" s="24"/>
      <c r="D182" s="24"/>
      <c r="E182" s="24"/>
      <c r="F182" s="24"/>
      <c r="G182" s="24"/>
      <c r="H182" s="24"/>
      <c r="I182" s="24"/>
      <c r="J182" s="24"/>
      <c r="K182" s="24"/>
      <c r="L182" s="24"/>
      <c r="M182" s="24"/>
      <c r="N182" s="24"/>
      <c r="O182" s="24"/>
      <c r="P182" s="24"/>
      <c r="Q182" s="24"/>
      <c r="R182" s="24"/>
    </row>
    <row r="183" spans="1:18" x14ac:dyDescent="0.2">
      <c r="A183" s="24"/>
      <c r="B183" s="24"/>
      <c r="C183" s="24"/>
      <c r="D183" s="24"/>
      <c r="E183" s="24"/>
      <c r="F183" s="24"/>
      <c r="G183" s="24"/>
      <c r="H183" s="24"/>
      <c r="I183" s="24"/>
      <c r="J183" s="24"/>
      <c r="K183" s="24"/>
      <c r="L183" s="24"/>
      <c r="M183" s="24"/>
      <c r="N183" s="24"/>
      <c r="O183" s="24"/>
      <c r="P183" s="24"/>
      <c r="Q183" s="24"/>
      <c r="R183" s="24"/>
    </row>
    <row r="184" spans="1:18" x14ac:dyDescent="0.2">
      <c r="A184" s="24"/>
      <c r="B184" s="24"/>
      <c r="C184" s="24"/>
      <c r="D184" s="24"/>
      <c r="E184" s="24"/>
      <c r="F184" s="24"/>
      <c r="G184" s="24"/>
      <c r="H184" s="24"/>
      <c r="I184" s="24"/>
      <c r="J184" s="24"/>
      <c r="K184" s="24"/>
      <c r="L184" s="24"/>
      <c r="M184" s="24"/>
      <c r="N184" s="24"/>
      <c r="O184" s="24"/>
      <c r="P184" s="24"/>
      <c r="Q184" s="24"/>
      <c r="R184" s="24"/>
    </row>
    <row r="185" spans="1:18" x14ac:dyDescent="0.2">
      <c r="A185" s="24"/>
      <c r="B185" s="24"/>
      <c r="C185" s="24"/>
      <c r="D185" s="24"/>
      <c r="E185" s="24"/>
      <c r="F185" s="24"/>
      <c r="G185" s="24"/>
      <c r="H185" s="24"/>
      <c r="I185" s="24"/>
      <c r="J185" s="24"/>
      <c r="K185" s="24"/>
      <c r="L185" s="24"/>
      <c r="M185" s="24"/>
      <c r="N185" s="24"/>
      <c r="O185" s="24"/>
      <c r="P185" s="24"/>
      <c r="Q185" s="24"/>
      <c r="R185" s="24"/>
    </row>
    <row r="186" spans="1:18" x14ac:dyDescent="0.2">
      <c r="A186" s="24"/>
      <c r="B186" s="24"/>
      <c r="C186" s="24"/>
      <c r="D186" s="24"/>
      <c r="E186" s="24"/>
      <c r="F186" s="24"/>
      <c r="G186" s="24"/>
      <c r="H186" s="24"/>
      <c r="I186" s="24"/>
      <c r="J186" s="24"/>
      <c r="K186" s="24"/>
      <c r="L186" s="24"/>
      <c r="M186" s="24"/>
      <c r="N186" s="24"/>
      <c r="O186" s="24"/>
      <c r="P186" s="24"/>
      <c r="Q186" s="24"/>
      <c r="R186" s="24"/>
    </row>
    <row r="187" spans="1:18" x14ac:dyDescent="0.2">
      <c r="A187" s="24"/>
      <c r="B187" s="24"/>
      <c r="C187" s="24"/>
      <c r="D187" s="24"/>
      <c r="E187" s="24"/>
      <c r="F187" s="24"/>
      <c r="G187" s="24"/>
      <c r="H187" s="24"/>
      <c r="I187" s="24"/>
      <c r="J187" s="24"/>
      <c r="K187" s="24"/>
      <c r="L187" s="24"/>
      <c r="M187" s="24"/>
      <c r="N187" s="24"/>
      <c r="O187" s="24"/>
      <c r="P187" s="24"/>
      <c r="Q187" s="24"/>
      <c r="R187" s="24"/>
    </row>
    <row r="188" spans="1:18" x14ac:dyDescent="0.2">
      <c r="A188" s="24"/>
      <c r="B188" s="24"/>
      <c r="C188" s="24"/>
      <c r="D188" s="24"/>
      <c r="E188" s="24"/>
      <c r="F188" s="24"/>
      <c r="G188" s="24"/>
      <c r="H188" s="24"/>
      <c r="I188" s="24"/>
      <c r="J188" s="24"/>
      <c r="K188" s="24"/>
      <c r="L188" s="24"/>
      <c r="M188" s="24"/>
      <c r="N188" s="24"/>
      <c r="O188" s="24"/>
      <c r="P188" s="24"/>
      <c r="Q188" s="24"/>
      <c r="R188" s="24"/>
    </row>
    <row r="189" spans="1:18" x14ac:dyDescent="0.2">
      <c r="A189" s="24"/>
      <c r="B189" s="24"/>
      <c r="C189" s="24"/>
      <c r="D189" s="24"/>
      <c r="E189" s="24"/>
      <c r="F189" s="24"/>
      <c r="G189" s="24"/>
      <c r="H189" s="24"/>
      <c r="I189" s="24"/>
      <c r="J189" s="24"/>
      <c r="K189" s="24"/>
      <c r="L189" s="24"/>
      <c r="M189" s="24"/>
      <c r="N189" s="24"/>
      <c r="O189" s="24"/>
      <c r="P189" s="24"/>
      <c r="Q189" s="24"/>
      <c r="R189" s="24"/>
    </row>
    <row r="190" spans="1:18" x14ac:dyDescent="0.2">
      <c r="A190" s="24"/>
      <c r="B190" s="24"/>
      <c r="C190" s="24"/>
      <c r="D190" s="24"/>
      <c r="E190" s="24"/>
      <c r="F190" s="24"/>
      <c r="G190" s="24"/>
      <c r="H190" s="24"/>
      <c r="I190" s="24"/>
      <c r="J190" s="24"/>
      <c r="K190" s="24"/>
      <c r="L190" s="24"/>
      <c r="M190" s="24"/>
      <c r="N190" s="24"/>
      <c r="O190" s="24"/>
      <c r="P190" s="24"/>
      <c r="Q190" s="24"/>
      <c r="R190" s="24"/>
    </row>
    <row r="191" spans="1:18" x14ac:dyDescent="0.2">
      <c r="A191" s="24"/>
      <c r="B191" s="24"/>
      <c r="C191" s="24"/>
      <c r="D191" s="24"/>
      <c r="E191" s="24"/>
      <c r="F191" s="24"/>
      <c r="G191" s="24"/>
      <c r="H191" s="24"/>
      <c r="I191" s="24"/>
      <c r="J191" s="24"/>
      <c r="K191" s="24"/>
      <c r="L191" s="24"/>
      <c r="M191" s="24"/>
      <c r="N191" s="24"/>
      <c r="O191" s="24"/>
      <c r="P191" s="24"/>
      <c r="Q191" s="24"/>
      <c r="R191" s="24"/>
    </row>
    <row r="192" spans="1:18" x14ac:dyDescent="0.2">
      <c r="A192" s="24"/>
      <c r="B192" s="24"/>
      <c r="C192" s="24"/>
      <c r="D192" s="24"/>
      <c r="E192" s="24"/>
      <c r="F192" s="24"/>
      <c r="G192" s="24"/>
      <c r="H192" s="24"/>
      <c r="I192" s="24"/>
      <c r="J192" s="24"/>
      <c r="K192" s="24"/>
      <c r="L192" s="24"/>
      <c r="M192" s="24"/>
      <c r="N192" s="24"/>
      <c r="O192" s="24"/>
      <c r="P192" s="24"/>
      <c r="Q192" s="24"/>
      <c r="R192" s="24"/>
    </row>
    <row r="193" spans="1:18" x14ac:dyDescent="0.2">
      <c r="A193" s="24"/>
      <c r="B193" s="24"/>
      <c r="C193" s="24"/>
      <c r="D193" s="24"/>
      <c r="E193" s="24"/>
      <c r="F193" s="24"/>
      <c r="G193" s="24"/>
      <c r="H193" s="24"/>
      <c r="I193" s="24"/>
      <c r="J193" s="24"/>
      <c r="K193" s="24"/>
      <c r="L193" s="24"/>
      <c r="M193" s="24"/>
      <c r="N193" s="24"/>
      <c r="O193" s="24"/>
      <c r="P193" s="24"/>
      <c r="Q193" s="24"/>
      <c r="R193" s="24"/>
    </row>
    <row r="194" spans="1:18" x14ac:dyDescent="0.2">
      <c r="A194" s="24"/>
      <c r="B194" s="24"/>
      <c r="C194" s="24"/>
      <c r="D194" s="24"/>
      <c r="E194" s="24"/>
      <c r="F194" s="24"/>
      <c r="G194" s="24"/>
      <c r="H194" s="24"/>
      <c r="I194" s="24"/>
      <c r="J194" s="24"/>
      <c r="K194" s="24"/>
      <c r="L194" s="24"/>
      <c r="M194" s="24"/>
      <c r="N194" s="24"/>
      <c r="O194" s="24"/>
      <c r="P194" s="24"/>
      <c r="Q194" s="24"/>
      <c r="R194" s="24"/>
    </row>
    <row r="195" spans="1:18" x14ac:dyDescent="0.2">
      <c r="A195" s="24"/>
      <c r="B195" s="24"/>
      <c r="C195" s="24"/>
      <c r="D195" s="24"/>
      <c r="E195" s="24"/>
      <c r="F195" s="24"/>
      <c r="G195" s="24"/>
      <c r="H195" s="24"/>
      <c r="I195" s="24"/>
      <c r="J195" s="24"/>
      <c r="K195" s="24"/>
      <c r="L195" s="24"/>
      <c r="M195" s="24"/>
      <c r="N195" s="24"/>
      <c r="O195" s="24"/>
      <c r="P195" s="24"/>
      <c r="Q195" s="24"/>
      <c r="R195" s="24"/>
    </row>
    <row r="196" spans="1:18" x14ac:dyDescent="0.2">
      <c r="A196" s="24"/>
      <c r="B196" s="24"/>
      <c r="C196" s="24"/>
      <c r="D196" s="24"/>
      <c r="E196" s="24"/>
      <c r="F196" s="24"/>
      <c r="G196" s="24"/>
      <c r="H196" s="24"/>
      <c r="I196" s="24"/>
      <c r="J196" s="24"/>
      <c r="K196" s="24"/>
      <c r="L196" s="24"/>
      <c r="M196" s="24"/>
      <c r="N196" s="24"/>
      <c r="O196" s="24"/>
      <c r="P196" s="24"/>
      <c r="Q196" s="24"/>
      <c r="R196" s="24"/>
    </row>
    <row r="197" spans="1:18" x14ac:dyDescent="0.2">
      <c r="A197" s="24"/>
      <c r="B197" s="24"/>
      <c r="C197" s="24"/>
      <c r="D197" s="24"/>
      <c r="E197" s="24"/>
      <c r="F197" s="24"/>
      <c r="G197" s="24"/>
      <c r="H197" s="24"/>
      <c r="I197" s="24"/>
      <c r="J197" s="24"/>
      <c r="K197" s="24"/>
      <c r="L197" s="24"/>
      <c r="M197" s="24"/>
      <c r="N197" s="24"/>
      <c r="O197" s="24"/>
      <c r="P197" s="24"/>
      <c r="Q197" s="24"/>
      <c r="R197" s="24"/>
    </row>
    <row r="198" spans="1:18" x14ac:dyDescent="0.2">
      <c r="A198" s="24"/>
      <c r="B198" s="24"/>
      <c r="C198" s="24"/>
      <c r="D198" s="24"/>
      <c r="E198" s="24"/>
      <c r="F198" s="24"/>
      <c r="G198" s="24"/>
      <c r="H198" s="24"/>
      <c r="I198" s="24"/>
      <c r="J198" s="24"/>
      <c r="K198" s="24"/>
      <c r="L198" s="24"/>
      <c r="M198" s="24"/>
      <c r="N198" s="24"/>
      <c r="O198" s="24"/>
      <c r="P198" s="24"/>
      <c r="Q198" s="24"/>
      <c r="R198" s="24"/>
    </row>
    <row r="199" spans="1:18" x14ac:dyDescent="0.2">
      <c r="A199" s="24"/>
      <c r="B199" s="24"/>
      <c r="C199" s="24"/>
      <c r="D199" s="24"/>
      <c r="E199" s="24"/>
      <c r="F199" s="24"/>
      <c r="G199" s="24"/>
      <c r="H199" s="24"/>
      <c r="I199" s="24"/>
      <c r="J199" s="24"/>
      <c r="K199" s="24"/>
      <c r="L199" s="24"/>
      <c r="M199" s="24"/>
      <c r="N199" s="24"/>
      <c r="O199" s="24"/>
      <c r="P199" s="24"/>
      <c r="Q199" s="24"/>
      <c r="R199" s="24"/>
    </row>
    <row r="200" spans="1:18" x14ac:dyDescent="0.2">
      <c r="A200" s="24"/>
      <c r="B200" s="24"/>
      <c r="C200" s="24"/>
      <c r="D200" s="24"/>
      <c r="E200" s="24"/>
      <c r="F200" s="24"/>
      <c r="G200" s="24"/>
      <c r="H200" s="24"/>
      <c r="I200" s="24"/>
      <c r="J200" s="24"/>
      <c r="K200" s="24"/>
      <c r="L200" s="24"/>
      <c r="M200" s="24"/>
      <c r="N200" s="24"/>
      <c r="O200" s="24"/>
      <c r="P200" s="24"/>
      <c r="Q200" s="24"/>
      <c r="R200" s="24"/>
    </row>
    <row r="201" spans="1:18" x14ac:dyDescent="0.2">
      <c r="A201" s="24"/>
      <c r="B201" s="24"/>
      <c r="C201" s="24"/>
      <c r="D201" s="24"/>
      <c r="E201" s="24"/>
      <c r="F201" s="24"/>
      <c r="G201" s="24"/>
      <c r="H201" s="24"/>
      <c r="I201" s="24"/>
      <c r="J201" s="24"/>
      <c r="K201" s="24"/>
      <c r="L201" s="24"/>
      <c r="M201" s="24"/>
      <c r="N201" s="24"/>
      <c r="O201" s="24"/>
      <c r="P201" s="24"/>
      <c r="Q201" s="24"/>
      <c r="R201" s="24"/>
    </row>
    <row r="202" spans="1:18" x14ac:dyDescent="0.2">
      <c r="A202" s="24"/>
      <c r="B202" s="24"/>
      <c r="C202" s="24"/>
      <c r="D202" s="24"/>
      <c r="E202" s="24"/>
      <c r="F202" s="24"/>
      <c r="G202" s="24"/>
      <c r="H202" s="24"/>
      <c r="I202" s="24"/>
      <c r="J202" s="24"/>
      <c r="K202" s="24"/>
      <c r="L202" s="24"/>
      <c r="M202" s="24"/>
      <c r="N202" s="24"/>
      <c r="O202" s="24"/>
      <c r="P202" s="24"/>
      <c r="Q202" s="24"/>
      <c r="R202" s="24"/>
    </row>
    <row r="203" spans="1:18" x14ac:dyDescent="0.2">
      <c r="A203" s="24"/>
      <c r="B203" s="24"/>
      <c r="C203" s="24"/>
      <c r="D203" s="24"/>
      <c r="E203" s="24"/>
      <c r="F203" s="24"/>
      <c r="G203" s="24"/>
      <c r="H203" s="24"/>
      <c r="I203" s="24"/>
      <c r="J203" s="24"/>
      <c r="K203" s="24"/>
      <c r="L203" s="24"/>
      <c r="M203" s="24"/>
      <c r="N203" s="24"/>
      <c r="O203" s="24"/>
      <c r="P203" s="24"/>
      <c r="Q203" s="24"/>
      <c r="R203" s="24"/>
    </row>
    <row r="204" spans="1:18" x14ac:dyDescent="0.2">
      <c r="A204" s="24"/>
      <c r="B204" s="24"/>
      <c r="C204" s="24"/>
      <c r="D204" s="24"/>
      <c r="E204" s="24"/>
      <c r="F204" s="24"/>
      <c r="G204" s="24"/>
      <c r="H204" s="24"/>
      <c r="I204" s="24"/>
      <c r="J204" s="24"/>
      <c r="K204" s="24"/>
      <c r="L204" s="24"/>
      <c r="M204" s="24"/>
      <c r="N204" s="24"/>
      <c r="O204" s="24"/>
      <c r="P204" s="24"/>
      <c r="Q204" s="24"/>
      <c r="R204" s="24"/>
    </row>
    <row r="205" spans="1:18" x14ac:dyDescent="0.2">
      <c r="A205" s="24"/>
      <c r="B205" s="24"/>
      <c r="C205" s="24"/>
      <c r="D205" s="24"/>
      <c r="E205" s="24"/>
      <c r="F205" s="24"/>
      <c r="G205" s="24"/>
      <c r="H205" s="24"/>
      <c r="I205" s="24"/>
      <c r="J205" s="24"/>
      <c r="K205" s="24"/>
      <c r="L205" s="24"/>
      <c r="M205" s="24"/>
      <c r="N205" s="24"/>
      <c r="O205" s="24"/>
      <c r="P205" s="24"/>
      <c r="Q205" s="24"/>
      <c r="R205" s="24"/>
    </row>
    <row r="206" spans="1:18" x14ac:dyDescent="0.2">
      <c r="A206" s="24"/>
      <c r="B206" s="24"/>
      <c r="C206" s="24"/>
      <c r="D206" s="24"/>
      <c r="E206" s="24"/>
      <c r="F206" s="24"/>
      <c r="G206" s="24"/>
      <c r="H206" s="24"/>
      <c r="I206" s="24"/>
      <c r="J206" s="24"/>
      <c r="K206" s="24"/>
      <c r="L206" s="24"/>
      <c r="M206" s="24"/>
      <c r="N206" s="24"/>
      <c r="O206" s="24"/>
      <c r="P206" s="24"/>
      <c r="Q206" s="24"/>
      <c r="R206" s="24"/>
    </row>
    <row r="207" spans="1:18" x14ac:dyDescent="0.2">
      <c r="A207" s="24"/>
      <c r="B207" s="24"/>
      <c r="C207" s="24"/>
      <c r="D207" s="24"/>
      <c r="E207" s="24"/>
      <c r="F207" s="24"/>
      <c r="G207" s="24"/>
      <c r="H207" s="24"/>
      <c r="I207" s="24"/>
      <c r="J207" s="24"/>
      <c r="K207" s="24"/>
      <c r="L207" s="24"/>
      <c r="M207" s="24"/>
      <c r="N207" s="24"/>
      <c r="O207" s="24"/>
      <c r="P207" s="24"/>
      <c r="Q207" s="24"/>
      <c r="R207" s="24"/>
    </row>
    <row r="208" spans="1:18" x14ac:dyDescent="0.2">
      <c r="A208" s="24"/>
      <c r="B208" s="24"/>
      <c r="C208" s="24"/>
      <c r="D208" s="24"/>
      <c r="E208" s="24"/>
      <c r="F208" s="24"/>
      <c r="G208" s="24"/>
      <c r="H208" s="24"/>
      <c r="I208" s="24"/>
      <c r="J208" s="24"/>
      <c r="K208" s="24"/>
      <c r="L208" s="24"/>
      <c r="M208" s="24"/>
      <c r="N208" s="24"/>
      <c r="O208" s="24"/>
      <c r="P208" s="24"/>
      <c r="Q208" s="24"/>
      <c r="R208" s="24"/>
    </row>
    <row r="209" spans="1:18" x14ac:dyDescent="0.2">
      <c r="A209" s="24"/>
      <c r="B209" s="24"/>
      <c r="C209" s="24"/>
      <c r="D209" s="24"/>
      <c r="E209" s="24"/>
      <c r="F209" s="24"/>
      <c r="G209" s="24"/>
      <c r="H209" s="24"/>
      <c r="I209" s="24"/>
      <c r="J209" s="24"/>
      <c r="K209" s="24"/>
      <c r="L209" s="24"/>
      <c r="M209" s="24"/>
      <c r="N209" s="24"/>
      <c r="O209" s="24"/>
      <c r="P209" s="24"/>
      <c r="Q209" s="24"/>
      <c r="R209" s="24"/>
    </row>
    <row r="210" spans="1:18" x14ac:dyDescent="0.2">
      <c r="A210" s="24"/>
      <c r="B210" s="24"/>
      <c r="C210" s="24"/>
      <c r="D210" s="24"/>
      <c r="E210" s="24"/>
      <c r="F210" s="24"/>
      <c r="G210" s="24"/>
      <c r="H210" s="24"/>
      <c r="I210" s="24"/>
      <c r="J210" s="24"/>
      <c r="K210" s="24"/>
      <c r="L210" s="24"/>
      <c r="M210" s="24"/>
      <c r="N210" s="24"/>
      <c r="O210" s="24"/>
      <c r="P210" s="24"/>
      <c r="Q210" s="24"/>
      <c r="R210" s="24"/>
    </row>
    <row r="211" spans="1:18" x14ac:dyDescent="0.2">
      <c r="A211" s="24"/>
      <c r="B211" s="24"/>
      <c r="C211" s="24"/>
      <c r="D211" s="24"/>
      <c r="E211" s="24"/>
      <c r="F211" s="24"/>
      <c r="G211" s="24"/>
      <c r="H211" s="24"/>
      <c r="I211" s="24"/>
      <c r="J211" s="24"/>
      <c r="K211" s="24"/>
      <c r="L211" s="24"/>
      <c r="M211" s="24"/>
      <c r="N211" s="24"/>
      <c r="O211" s="24"/>
      <c r="P211" s="24"/>
      <c r="Q211" s="24"/>
      <c r="R211" s="24"/>
    </row>
    <row r="212" spans="1:18" x14ac:dyDescent="0.2">
      <c r="A212" s="24"/>
      <c r="B212" s="24"/>
      <c r="C212" s="24"/>
      <c r="D212" s="24"/>
      <c r="E212" s="24"/>
      <c r="F212" s="24"/>
      <c r="G212" s="24"/>
      <c r="H212" s="24"/>
      <c r="I212" s="24"/>
      <c r="J212" s="24"/>
      <c r="K212" s="24"/>
      <c r="L212" s="24"/>
      <c r="M212" s="24"/>
      <c r="N212" s="24"/>
      <c r="O212" s="24"/>
      <c r="P212" s="24"/>
      <c r="Q212" s="24"/>
      <c r="R212" s="24"/>
    </row>
    <row r="213" spans="1:18" x14ac:dyDescent="0.2">
      <c r="A213" s="24"/>
      <c r="B213" s="24"/>
      <c r="C213" s="24"/>
      <c r="D213" s="24"/>
      <c r="E213" s="24"/>
      <c r="F213" s="24"/>
      <c r="G213" s="24"/>
      <c r="H213" s="24"/>
      <c r="I213" s="24"/>
      <c r="J213" s="24"/>
      <c r="K213" s="24"/>
      <c r="L213" s="24"/>
      <c r="M213" s="24"/>
      <c r="N213" s="24"/>
      <c r="O213" s="24"/>
      <c r="P213" s="24"/>
      <c r="Q213" s="24"/>
      <c r="R213" s="24"/>
    </row>
    <row r="214" spans="1:18" x14ac:dyDescent="0.2">
      <c r="A214" s="24"/>
      <c r="B214" s="24"/>
      <c r="C214" s="24"/>
      <c r="D214" s="24"/>
      <c r="E214" s="24"/>
      <c r="F214" s="24"/>
      <c r="G214" s="24"/>
      <c r="H214" s="24"/>
      <c r="I214" s="24"/>
      <c r="J214" s="24"/>
      <c r="K214" s="24"/>
      <c r="L214" s="24"/>
      <c r="M214" s="24"/>
      <c r="N214" s="24"/>
      <c r="O214" s="24"/>
      <c r="P214" s="24"/>
      <c r="Q214" s="24"/>
      <c r="R214" s="24"/>
    </row>
    <row r="215" spans="1:18" x14ac:dyDescent="0.2">
      <c r="A215" s="24"/>
      <c r="B215" s="24"/>
      <c r="C215" s="24"/>
      <c r="D215" s="24"/>
      <c r="E215" s="24"/>
      <c r="F215" s="24"/>
      <c r="G215" s="24"/>
      <c r="H215" s="24"/>
      <c r="I215" s="24"/>
      <c r="J215" s="24"/>
      <c r="K215" s="24"/>
      <c r="L215" s="24"/>
      <c r="M215" s="24"/>
      <c r="N215" s="24"/>
      <c r="O215" s="24"/>
      <c r="P215" s="24"/>
      <c r="Q215" s="24"/>
      <c r="R215" s="24"/>
    </row>
    <row r="216" spans="1:18" x14ac:dyDescent="0.2">
      <c r="A216" s="24"/>
      <c r="B216" s="24"/>
      <c r="C216" s="24"/>
      <c r="D216" s="24"/>
      <c r="E216" s="24"/>
      <c r="F216" s="24"/>
      <c r="G216" s="24"/>
      <c r="H216" s="24"/>
      <c r="I216" s="24"/>
      <c r="J216" s="24"/>
      <c r="K216" s="24"/>
      <c r="L216" s="24"/>
      <c r="M216" s="24"/>
      <c r="N216" s="24"/>
      <c r="O216" s="24"/>
      <c r="P216" s="24"/>
      <c r="Q216" s="24"/>
      <c r="R216" s="24"/>
    </row>
    <row r="217" spans="1:18" x14ac:dyDescent="0.2">
      <c r="A217" s="24"/>
      <c r="B217" s="24"/>
      <c r="C217" s="24"/>
      <c r="D217" s="24"/>
      <c r="E217" s="24"/>
      <c r="F217" s="24"/>
      <c r="G217" s="24"/>
      <c r="H217" s="24"/>
      <c r="I217" s="24"/>
      <c r="J217" s="24"/>
      <c r="K217" s="24"/>
      <c r="L217" s="24"/>
      <c r="M217" s="24"/>
      <c r="N217" s="24"/>
      <c r="O217" s="24"/>
      <c r="P217" s="24"/>
      <c r="Q217" s="24"/>
      <c r="R217" s="24"/>
    </row>
    <row r="218" spans="1:18" x14ac:dyDescent="0.2">
      <c r="A218" s="24"/>
      <c r="B218" s="24"/>
      <c r="C218" s="24"/>
      <c r="D218" s="24"/>
      <c r="E218" s="24"/>
      <c r="F218" s="24"/>
      <c r="G218" s="24"/>
      <c r="H218" s="24"/>
      <c r="I218" s="24"/>
      <c r="J218" s="24"/>
      <c r="K218" s="24"/>
      <c r="L218" s="24"/>
      <c r="M218" s="24"/>
      <c r="N218" s="24"/>
      <c r="O218" s="24"/>
      <c r="P218" s="24"/>
      <c r="Q218" s="24"/>
      <c r="R218" s="24"/>
    </row>
    <row r="219" spans="1:18" x14ac:dyDescent="0.2">
      <c r="A219" s="24"/>
      <c r="B219" s="24"/>
      <c r="C219" s="24"/>
      <c r="D219" s="24"/>
      <c r="E219" s="24"/>
      <c r="F219" s="24"/>
      <c r="G219" s="24"/>
      <c r="H219" s="24"/>
      <c r="I219" s="24"/>
      <c r="J219" s="24"/>
      <c r="K219" s="24"/>
      <c r="L219" s="24"/>
      <c r="M219" s="24"/>
      <c r="N219" s="24"/>
      <c r="O219" s="24"/>
      <c r="P219" s="24"/>
      <c r="Q219" s="24"/>
      <c r="R219" s="24"/>
    </row>
    <row r="220" spans="1:18" x14ac:dyDescent="0.2">
      <c r="A220" s="24"/>
      <c r="B220" s="24"/>
      <c r="C220" s="24"/>
      <c r="D220" s="24"/>
      <c r="E220" s="24"/>
      <c r="F220" s="24"/>
      <c r="G220" s="24"/>
      <c r="H220" s="24"/>
      <c r="I220" s="24"/>
      <c r="J220" s="24"/>
      <c r="K220" s="24"/>
      <c r="L220" s="24"/>
      <c r="M220" s="24"/>
      <c r="N220" s="24"/>
      <c r="O220" s="24"/>
      <c r="P220" s="24"/>
      <c r="Q220" s="24"/>
      <c r="R220" s="24"/>
    </row>
    <row r="221" spans="1:18" x14ac:dyDescent="0.2">
      <c r="A221" s="24"/>
      <c r="B221" s="24"/>
      <c r="C221" s="24"/>
      <c r="D221" s="24"/>
      <c r="E221" s="24"/>
      <c r="F221" s="24"/>
      <c r="G221" s="24"/>
      <c r="H221" s="24"/>
      <c r="I221" s="24"/>
      <c r="J221" s="24"/>
      <c r="K221" s="24"/>
      <c r="L221" s="24"/>
      <c r="M221" s="24"/>
      <c r="N221" s="24"/>
      <c r="O221" s="24"/>
      <c r="P221" s="24"/>
      <c r="Q221" s="24"/>
      <c r="R221" s="24"/>
    </row>
    <row r="222" spans="1:18" x14ac:dyDescent="0.2">
      <c r="A222" s="24"/>
      <c r="B222" s="24"/>
      <c r="C222" s="24"/>
      <c r="D222" s="24"/>
      <c r="E222" s="24"/>
      <c r="F222" s="24"/>
      <c r="G222" s="24"/>
      <c r="H222" s="24"/>
      <c r="I222" s="24"/>
      <c r="J222" s="24"/>
      <c r="K222" s="24"/>
      <c r="L222" s="24"/>
      <c r="M222" s="24"/>
      <c r="N222" s="24"/>
      <c r="O222" s="24"/>
      <c r="P222" s="24"/>
      <c r="Q222" s="24"/>
      <c r="R222" s="24"/>
    </row>
    <row r="223" spans="1:18" x14ac:dyDescent="0.2">
      <c r="A223" s="24"/>
      <c r="B223" s="24"/>
      <c r="C223" s="24"/>
      <c r="D223" s="24"/>
      <c r="E223" s="24"/>
      <c r="F223" s="24"/>
      <c r="G223" s="24"/>
      <c r="H223" s="24"/>
      <c r="I223" s="24"/>
      <c r="J223" s="24"/>
      <c r="K223" s="24"/>
      <c r="L223" s="24"/>
      <c r="M223" s="24"/>
      <c r="N223" s="24"/>
      <c r="O223" s="24"/>
      <c r="P223" s="24"/>
      <c r="Q223" s="24"/>
      <c r="R223" s="24"/>
    </row>
    <row r="224" spans="1:18" x14ac:dyDescent="0.2">
      <c r="A224" s="24"/>
      <c r="B224" s="24"/>
      <c r="C224" s="24"/>
      <c r="D224" s="24"/>
      <c r="E224" s="24"/>
      <c r="F224" s="24"/>
      <c r="G224" s="24"/>
      <c r="H224" s="24"/>
      <c r="I224" s="24"/>
      <c r="J224" s="24"/>
      <c r="K224" s="24"/>
      <c r="L224" s="24"/>
      <c r="M224" s="24"/>
      <c r="N224" s="24"/>
      <c r="O224" s="24"/>
      <c r="P224" s="24"/>
      <c r="Q224" s="24"/>
      <c r="R224" s="24"/>
    </row>
    <row r="225" spans="1:18" x14ac:dyDescent="0.2">
      <c r="A225" s="24"/>
      <c r="B225" s="24"/>
      <c r="C225" s="24"/>
      <c r="D225" s="24"/>
      <c r="E225" s="24"/>
      <c r="F225" s="24"/>
      <c r="G225" s="24"/>
      <c r="H225" s="24"/>
      <c r="I225" s="24"/>
      <c r="J225" s="24"/>
      <c r="K225" s="24"/>
      <c r="L225" s="24"/>
      <c r="M225" s="24"/>
      <c r="N225" s="24"/>
      <c r="O225" s="24"/>
      <c r="P225" s="24"/>
      <c r="Q225" s="24"/>
      <c r="R225" s="24"/>
    </row>
    <row r="226" spans="1:18" x14ac:dyDescent="0.2">
      <c r="A226" s="24"/>
      <c r="B226" s="24"/>
      <c r="C226" s="24"/>
      <c r="D226" s="24"/>
      <c r="E226" s="24"/>
      <c r="F226" s="24"/>
      <c r="G226" s="24"/>
      <c r="H226" s="24"/>
      <c r="I226" s="24"/>
      <c r="J226" s="24"/>
      <c r="K226" s="24"/>
      <c r="L226" s="24"/>
      <c r="M226" s="24"/>
      <c r="N226" s="24"/>
      <c r="O226" s="24"/>
      <c r="P226" s="24"/>
      <c r="Q226" s="24"/>
      <c r="R226" s="24"/>
    </row>
    <row r="227" spans="1:18" x14ac:dyDescent="0.2">
      <c r="A227" s="24"/>
      <c r="B227" s="24"/>
      <c r="C227" s="24"/>
      <c r="D227" s="24"/>
      <c r="E227" s="24"/>
      <c r="F227" s="24"/>
      <c r="G227" s="24"/>
      <c r="H227" s="24"/>
      <c r="I227" s="24"/>
      <c r="J227" s="24"/>
      <c r="K227" s="24"/>
      <c r="L227" s="24"/>
      <c r="M227" s="24"/>
      <c r="N227" s="24"/>
      <c r="O227" s="24"/>
      <c r="P227" s="24"/>
      <c r="Q227" s="24"/>
      <c r="R227" s="24"/>
    </row>
    <row r="228" spans="1:18" x14ac:dyDescent="0.2">
      <c r="A228" s="24"/>
      <c r="B228" s="24"/>
      <c r="C228" s="24"/>
      <c r="D228" s="24"/>
      <c r="E228" s="24"/>
      <c r="F228" s="24"/>
      <c r="G228" s="24"/>
      <c r="H228" s="24"/>
      <c r="I228" s="24"/>
      <c r="J228" s="24"/>
      <c r="K228" s="24"/>
      <c r="L228" s="24"/>
      <c r="M228" s="24"/>
      <c r="N228" s="24"/>
      <c r="O228" s="24"/>
      <c r="P228" s="24"/>
      <c r="Q228" s="24"/>
      <c r="R228" s="24"/>
    </row>
    <row r="229" spans="1:18" x14ac:dyDescent="0.2">
      <c r="A229" s="24"/>
      <c r="B229" s="24"/>
      <c r="C229" s="24"/>
      <c r="D229" s="24"/>
      <c r="E229" s="24"/>
      <c r="F229" s="24"/>
      <c r="G229" s="24"/>
      <c r="H229" s="24"/>
      <c r="I229" s="24"/>
      <c r="J229" s="24"/>
      <c r="K229" s="24"/>
      <c r="L229" s="24"/>
      <c r="M229" s="24"/>
      <c r="N229" s="24"/>
      <c r="O229" s="24"/>
      <c r="P229" s="24"/>
      <c r="Q229" s="24"/>
      <c r="R229" s="24"/>
    </row>
    <row r="230" spans="1:18" x14ac:dyDescent="0.2">
      <c r="A230" s="24"/>
      <c r="B230" s="24"/>
      <c r="C230" s="24"/>
      <c r="D230" s="24"/>
      <c r="E230" s="24"/>
      <c r="F230" s="24"/>
      <c r="G230" s="24"/>
      <c r="H230" s="24"/>
      <c r="I230" s="24"/>
      <c r="J230" s="24"/>
      <c r="K230" s="24"/>
      <c r="L230" s="24"/>
      <c r="M230" s="24"/>
      <c r="N230" s="24"/>
      <c r="O230" s="24"/>
      <c r="P230" s="24"/>
      <c r="Q230" s="24"/>
      <c r="R230" s="24"/>
    </row>
    <row r="231" spans="1:18" x14ac:dyDescent="0.2">
      <c r="A231" s="24"/>
      <c r="B231" s="24"/>
      <c r="C231" s="24"/>
      <c r="D231" s="24"/>
      <c r="E231" s="24"/>
      <c r="F231" s="24"/>
      <c r="G231" s="24"/>
      <c r="H231" s="24"/>
      <c r="I231" s="24"/>
      <c r="J231" s="24"/>
      <c r="K231" s="24"/>
      <c r="L231" s="24"/>
      <c r="M231" s="24"/>
      <c r="N231" s="24"/>
      <c r="O231" s="24"/>
      <c r="P231" s="24"/>
      <c r="Q231" s="24"/>
      <c r="R231" s="24"/>
    </row>
    <row r="232" spans="1:18" x14ac:dyDescent="0.2">
      <c r="A232" s="24"/>
      <c r="B232" s="24"/>
      <c r="C232" s="24"/>
      <c r="D232" s="24"/>
      <c r="E232" s="24"/>
      <c r="F232" s="24"/>
      <c r="G232" s="24"/>
      <c r="H232" s="24"/>
      <c r="I232" s="24"/>
      <c r="J232" s="24"/>
      <c r="K232" s="24"/>
      <c r="L232" s="24"/>
      <c r="M232" s="24"/>
      <c r="N232" s="24"/>
      <c r="O232" s="24"/>
      <c r="P232" s="24"/>
      <c r="Q232" s="24"/>
      <c r="R232" s="24"/>
    </row>
    <row r="233" spans="1:18" x14ac:dyDescent="0.2">
      <c r="A233" s="24"/>
      <c r="B233" s="24"/>
      <c r="C233" s="24"/>
      <c r="D233" s="24"/>
      <c r="E233" s="24"/>
      <c r="F233" s="24"/>
      <c r="G233" s="24"/>
      <c r="H233" s="24"/>
      <c r="I233" s="24"/>
      <c r="J233" s="24"/>
      <c r="K233" s="24"/>
      <c r="L233" s="24"/>
      <c r="M233" s="24"/>
      <c r="N233" s="24"/>
      <c r="O233" s="24"/>
      <c r="P233" s="24"/>
      <c r="Q233" s="24"/>
      <c r="R233" s="24"/>
    </row>
    <row r="234" spans="1:18" x14ac:dyDescent="0.2">
      <c r="A234" s="24"/>
      <c r="B234" s="24"/>
      <c r="C234" s="24"/>
      <c r="D234" s="24"/>
      <c r="E234" s="24"/>
      <c r="F234" s="24"/>
      <c r="G234" s="24"/>
      <c r="H234" s="24"/>
      <c r="I234" s="24"/>
      <c r="J234" s="24"/>
      <c r="K234" s="24"/>
      <c r="L234" s="24"/>
      <c r="M234" s="24"/>
      <c r="N234" s="24"/>
      <c r="O234" s="24"/>
      <c r="P234" s="24"/>
      <c r="Q234" s="24"/>
      <c r="R234" s="24"/>
    </row>
    <row r="235" spans="1:18" x14ac:dyDescent="0.2">
      <c r="A235" s="24"/>
      <c r="B235" s="24"/>
      <c r="C235" s="24"/>
      <c r="D235" s="24"/>
      <c r="E235" s="24"/>
      <c r="F235" s="24"/>
      <c r="G235" s="24"/>
      <c r="H235" s="24"/>
      <c r="I235" s="24"/>
      <c r="J235" s="24"/>
      <c r="K235" s="24"/>
      <c r="L235" s="24"/>
      <c r="M235" s="24"/>
      <c r="N235" s="24"/>
      <c r="O235" s="24"/>
      <c r="P235" s="24"/>
      <c r="Q235" s="24"/>
      <c r="R235" s="24"/>
    </row>
    <row r="236" spans="1:18" x14ac:dyDescent="0.2">
      <c r="A236" s="24"/>
      <c r="B236" s="24"/>
      <c r="C236" s="24"/>
      <c r="D236" s="24"/>
      <c r="E236" s="24"/>
      <c r="F236" s="24"/>
      <c r="G236" s="24"/>
      <c r="H236" s="24"/>
      <c r="I236" s="24"/>
      <c r="J236" s="24"/>
      <c r="K236" s="24"/>
      <c r="L236" s="24"/>
      <c r="M236" s="24"/>
      <c r="N236" s="24"/>
      <c r="O236" s="24"/>
      <c r="P236" s="24"/>
      <c r="Q236" s="24"/>
      <c r="R236" s="24"/>
    </row>
    <row r="237" spans="1:18" x14ac:dyDescent="0.2">
      <c r="A237" s="24"/>
      <c r="B237" s="24"/>
      <c r="C237" s="24"/>
      <c r="D237" s="24"/>
      <c r="E237" s="24"/>
      <c r="F237" s="24"/>
      <c r="G237" s="24"/>
      <c r="H237" s="24"/>
      <c r="I237" s="24"/>
      <c r="J237" s="24"/>
      <c r="K237" s="24"/>
      <c r="L237" s="24"/>
      <c r="M237" s="24"/>
      <c r="N237" s="24"/>
      <c r="O237" s="24"/>
      <c r="P237" s="24"/>
      <c r="Q237" s="24"/>
      <c r="R237" s="24"/>
    </row>
    <row r="238" spans="1:18" x14ac:dyDescent="0.2">
      <c r="A238" s="24"/>
      <c r="B238" s="24"/>
      <c r="C238" s="24"/>
      <c r="D238" s="24"/>
      <c r="E238" s="24"/>
      <c r="F238" s="24"/>
      <c r="G238" s="24"/>
      <c r="H238" s="24"/>
      <c r="I238" s="24"/>
      <c r="J238" s="24"/>
      <c r="K238" s="24"/>
      <c r="L238" s="24"/>
      <c r="M238" s="24"/>
      <c r="N238" s="24"/>
      <c r="O238" s="24"/>
      <c r="P238" s="24"/>
      <c r="Q238" s="24"/>
      <c r="R238" s="24"/>
    </row>
    <row r="239" spans="1:18" x14ac:dyDescent="0.2">
      <c r="A239" s="24"/>
      <c r="B239" s="24"/>
      <c r="C239" s="24"/>
      <c r="D239" s="24"/>
      <c r="E239" s="24"/>
      <c r="F239" s="24"/>
      <c r="G239" s="24"/>
      <c r="H239" s="24"/>
      <c r="I239" s="24"/>
      <c r="J239" s="24"/>
      <c r="K239" s="24"/>
      <c r="L239" s="24"/>
      <c r="M239" s="24"/>
      <c r="N239" s="24"/>
      <c r="O239" s="24"/>
      <c r="P239" s="24"/>
      <c r="Q239" s="24"/>
      <c r="R239" s="24"/>
    </row>
    <row r="240" spans="1:18" x14ac:dyDescent="0.2">
      <c r="A240" s="24"/>
      <c r="B240" s="24"/>
      <c r="C240" s="24"/>
      <c r="D240" s="24"/>
      <c r="E240" s="24"/>
      <c r="F240" s="24"/>
      <c r="G240" s="24"/>
      <c r="H240" s="24"/>
      <c r="I240" s="24"/>
      <c r="J240" s="24"/>
      <c r="K240" s="24"/>
      <c r="L240" s="24"/>
      <c r="M240" s="24"/>
      <c r="N240" s="24"/>
      <c r="O240" s="24"/>
      <c r="P240" s="24"/>
      <c r="Q240" s="24"/>
      <c r="R240" s="24"/>
    </row>
    <row r="241" spans="1:18" x14ac:dyDescent="0.2">
      <c r="A241" s="24"/>
      <c r="B241" s="24"/>
      <c r="C241" s="24"/>
      <c r="D241" s="24"/>
      <c r="E241" s="24"/>
      <c r="F241" s="24"/>
      <c r="G241" s="24"/>
      <c r="H241" s="24"/>
      <c r="I241" s="24"/>
      <c r="J241" s="24"/>
      <c r="K241" s="24"/>
      <c r="L241" s="24"/>
      <c r="M241" s="24"/>
      <c r="N241" s="24"/>
      <c r="O241" s="24"/>
      <c r="P241" s="24"/>
      <c r="Q241" s="24"/>
      <c r="R241" s="24"/>
    </row>
    <row r="242" spans="1:18" x14ac:dyDescent="0.2">
      <c r="A242" s="24"/>
      <c r="B242" s="24"/>
      <c r="C242" s="24"/>
      <c r="D242" s="24"/>
      <c r="E242" s="24"/>
      <c r="F242" s="24"/>
      <c r="G242" s="24"/>
      <c r="H242" s="24"/>
      <c r="I242" s="24"/>
      <c r="J242" s="24"/>
      <c r="K242" s="24"/>
      <c r="L242" s="24"/>
      <c r="M242" s="24"/>
      <c r="N242" s="24"/>
      <c r="O242" s="24"/>
      <c r="P242" s="24"/>
      <c r="Q242" s="24"/>
      <c r="R242" s="24"/>
    </row>
    <row r="243" spans="1:18" x14ac:dyDescent="0.2">
      <c r="A243" s="24"/>
      <c r="B243" s="24"/>
      <c r="C243" s="24"/>
      <c r="D243" s="24"/>
      <c r="E243" s="24"/>
      <c r="F243" s="24"/>
      <c r="G243" s="24"/>
      <c r="H243" s="24"/>
      <c r="I243" s="24"/>
      <c r="J243" s="24"/>
      <c r="K243" s="24"/>
      <c r="L243" s="24"/>
      <c r="M243" s="24"/>
      <c r="N243" s="24"/>
      <c r="O243" s="24"/>
      <c r="P243" s="24"/>
      <c r="Q243" s="24"/>
      <c r="R243" s="24"/>
    </row>
    <row r="244" spans="1:18" x14ac:dyDescent="0.2">
      <c r="A244" s="24"/>
      <c r="B244" s="24"/>
      <c r="C244" s="24"/>
      <c r="D244" s="24"/>
      <c r="E244" s="24"/>
      <c r="F244" s="24"/>
      <c r="G244" s="24"/>
      <c r="H244" s="24"/>
      <c r="I244" s="24"/>
      <c r="J244" s="24"/>
      <c r="K244" s="24"/>
      <c r="L244" s="24"/>
      <c r="M244" s="24"/>
      <c r="N244" s="24"/>
      <c r="O244" s="24"/>
      <c r="P244" s="24"/>
      <c r="Q244" s="24"/>
      <c r="R244" s="24"/>
    </row>
    <row r="245" spans="1:18" x14ac:dyDescent="0.2">
      <c r="A245" s="24"/>
      <c r="B245" s="24"/>
      <c r="C245" s="24"/>
      <c r="D245" s="24"/>
      <c r="E245" s="24"/>
      <c r="F245" s="24"/>
      <c r="G245" s="24"/>
      <c r="H245" s="24"/>
      <c r="I245" s="24"/>
      <c r="J245" s="24"/>
      <c r="K245" s="24"/>
      <c r="L245" s="24"/>
      <c r="M245" s="24"/>
      <c r="N245" s="24"/>
      <c r="O245" s="24"/>
      <c r="P245" s="24"/>
      <c r="Q245" s="24"/>
      <c r="R245" s="24"/>
    </row>
    <row r="246" spans="1:18" x14ac:dyDescent="0.2">
      <c r="A246" s="24"/>
      <c r="B246" s="24"/>
      <c r="C246" s="24"/>
      <c r="D246" s="24"/>
      <c r="E246" s="24"/>
      <c r="F246" s="24"/>
      <c r="G246" s="24"/>
      <c r="H246" s="24"/>
      <c r="I246" s="24"/>
      <c r="J246" s="24"/>
      <c r="K246" s="24"/>
      <c r="L246" s="24"/>
      <c r="M246" s="24"/>
      <c r="N246" s="24"/>
      <c r="O246" s="24"/>
      <c r="P246" s="24"/>
      <c r="Q246" s="24"/>
      <c r="R246" s="24"/>
    </row>
    <row r="247" spans="1:18" x14ac:dyDescent="0.2">
      <c r="A247" s="24"/>
      <c r="B247" s="24"/>
      <c r="C247" s="24"/>
      <c r="D247" s="24"/>
      <c r="E247" s="24"/>
      <c r="F247" s="24"/>
      <c r="G247" s="24"/>
      <c r="H247" s="24"/>
      <c r="I247" s="24"/>
      <c r="J247" s="24"/>
      <c r="K247" s="24"/>
      <c r="L247" s="24"/>
      <c r="M247" s="24"/>
      <c r="N247" s="24"/>
      <c r="O247" s="24"/>
      <c r="P247" s="24"/>
      <c r="Q247" s="24"/>
      <c r="R247" s="24"/>
    </row>
    <row r="248" spans="1:18" x14ac:dyDescent="0.2">
      <c r="A248" s="24"/>
      <c r="B248" s="24"/>
      <c r="C248" s="24"/>
      <c r="D248" s="24"/>
      <c r="E248" s="24"/>
      <c r="F248" s="24"/>
      <c r="G248" s="24"/>
      <c r="H248" s="24"/>
      <c r="I248" s="24"/>
      <c r="J248" s="24"/>
      <c r="K248" s="24"/>
      <c r="L248" s="24"/>
      <c r="M248" s="24"/>
      <c r="N248" s="24"/>
      <c r="O248" s="24"/>
      <c r="P248" s="24"/>
      <c r="Q248" s="24"/>
      <c r="R248" s="24"/>
    </row>
    <row r="249" spans="1:18" x14ac:dyDescent="0.2">
      <c r="A249" s="24"/>
      <c r="B249" s="24"/>
      <c r="C249" s="24"/>
      <c r="D249" s="24"/>
      <c r="E249" s="24"/>
      <c r="F249" s="24"/>
      <c r="G249" s="24"/>
      <c r="H249" s="24"/>
      <c r="I249" s="24"/>
      <c r="J249" s="24"/>
      <c r="K249" s="24"/>
      <c r="L249" s="24"/>
      <c r="M249" s="24"/>
      <c r="N249" s="24"/>
      <c r="O249" s="24"/>
      <c r="P249" s="24"/>
      <c r="Q249" s="24"/>
      <c r="R249" s="24"/>
    </row>
    <row r="250" spans="1:18" x14ac:dyDescent="0.2">
      <c r="A250" s="24"/>
      <c r="B250" s="24"/>
      <c r="C250" s="24"/>
      <c r="D250" s="24"/>
      <c r="E250" s="24"/>
      <c r="F250" s="24"/>
      <c r="G250" s="24"/>
      <c r="H250" s="24"/>
      <c r="I250" s="24"/>
      <c r="J250" s="24"/>
      <c r="K250" s="24"/>
      <c r="L250" s="24"/>
      <c r="M250" s="24"/>
      <c r="N250" s="24"/>
      <c r="O250" s="24"/>
      <c r="P250" s="24"/>
      <c r="Q250" s="24"/>
      <c r="R250" s="24"/>
    </row>
    <row r="251" spans="1:18" x14ac:dyDescent="0.2">
      <c r="A251" s="24"/>
      <c r="B251" s="24"/>
      <c r="C251" s="24"/>
      <c r="D251" s="24"/>
      <c r="E251" s="24"/>
      <c r="F251" s="24"/>
      <c r="G251" s="24"/>
      <c r="H251" s="24"/>
      <c r="I251" s="24"/>
      <c r="J251" s="24"/>
      <c r="K251" s="24"/>
      <c r="L251" s="24"/>
      <c r="M251" s="24"/>
      <c r="N251" s="24"/>
      <c r="O251" s="24"/>
      <c r="P251" s="24"/>
      <c r="Q251" s="24"/>
      <c r="R251" s="24"/>
    </row>
    <row r="252" spans="1:18" x14ac:dyDescent="0.2">
      <c r="A252" s="24"/>
      <c r="B252" s="24"/>
      <c r="C252" s="24"/>
      <c r="D252" s="24"/>
      <c r="E252" s="24"/>
      <c r="F252" s="24"/>
      <c r="G252" s="24"/>
      <c r="H252" s="24"/>
      <c r="I252" s="24"/>
      <c r="J252" s="24"/>
      <c r="K252" s="24"/>
      <c r="L252" s="24"/>
      <c r="M252" s="24"/>
      <c r="N252" s="24"/>
      <c r="O252" s="24"/>
      <c r="P252" s="24"/>
      <c r="Q252" s="24"/>
      <c r="R252" s="24"/>
    </row>
    <row r="253" spans="1:18" x14ac:dyDescent="0.2">
      <c r="A253" s="24"/>
      <c r="B253" s="24"/>
      <c r="C253" s="24"/>
      <c r="D253" s="24"/>
      <c r="E253" s="24"/>
      <c r="F253" s="24"/>
      <c r="G253" s="24"/>
      <c r="H253" s="24"/>
      <c r="I253" s="24"/>
      <c r="J253" s="24"/>
      <c r="K253" s="24"/>
      <c r="L253" s="24"/>
      <c r="M253" s="24"/>
      <c r="N253" s="24"/>
      <c r="O253" s="24"/>
      <c r="P253" s="24"/>
      <c r="Q253" s="24"/>
      <c r="R253" s="24"/>
    </row>
    <row r="254" spans="1:18" x14ac:dyDescent="0.2">
      <c r="A254" s="24"/>
      <c r="B254" s="24"/>
      <c r="C254" s="24"/>
      <c r="D254" s="24"/>
      <c r="E254" s="24"/>
      <c r="F254" s="24"/>
      <c r="G254" s="24"/>
      <c r="H254" s="24"/>
      <c r="I254" s="24"/>
      <c r="J254" s="24"/>
      <c r="K254" s="24"/>
      <c r="L254" s="24"/>
      <c r="M254" s="24"/>
      <c r="N254" s="24"/>
      <c r="O254" s="24"/>
      <c r="P254" s="24"/>
      <c r="Q254" s="24"/>
      <c r="R254" s="24"/>
    </row>
    <row r="255" spans="1:18" x14ac:dyDescent="0.2">
      <c r="A255" s="24"/>
      <c r="B255" s="24"/>
      <c r="C255" s="24"/>
      <c r="D255" s="24"/>
      <c r="E255" s="24"/>
      <c r="F255" s="24"/>
      <c r="G255" s="24"/>
      <c r="H255" s="24"/>
      <c r="I255" s="24"/>
      <c r="J255" s="24"/>
      <c r="K255" s="24"/>
      <c r="L255" s="24"/>
      <c r="M255" s="24"/>
      <c r="N255" s="24"/>
      <c r="O255" s="24"/>
      <c r="P255" s="24"/>
      <c r="Q255" s="24"/>
      <c r="R255" s="24"/>
    </row>
    <row r="256" spans="1:18" x14ac:dyDescent="0.2">
      <c r="A256" s="24"/>
      <c r="B256" s="24"/>
      <c r="C256" s="24"/>
      <c r="D256" s="24"/>
      <c r="E256" s="24"/>
      <c r="F256" s="24"/>
      <c r="G256" s="24"/>
      <c r="H256" s="24"/>
      <c r="I256" s="24"/>
      <c r="J256" s="24"/>
      <c r="K256" s="24"/>
      <c r="L256" s="24"/>
      <c r="M256" s="24"/>
      <c r="N256" s="24"/>
      <c r="O256" s="24"/>
      <c r="P256" s="24"/>
      <c r="Q256" s="24"/>
      <c r="R256" s="24"/>
    </row>
    <row r="257" spans="1:18" x14ac:dyDescent="0.2">
      <c r="A257" s="24"/>
      <c r="B257" s="24"/>
      <c r="C257" s="24"/>
      <c r="D257" s="24"/>
      <c r="E257" s="24"/>
      <c r="F257" s="24"/>
      <c r="G257" s="24"/>
      <c r="H257" s="24"/>
      <c r="I257" s="24"/>
      <c r="J257" s="24"/>
      <c r="K257" s="24"/>
      <c r="L257" s="24"/>
      <c r="M257" s="24"/>
      <c r="N257" s="24"/>
      <c r="O257" s="24"/>
      <c r="P257" s="24"/>
      <c r="Q257" s="24"/>
      <c r="R257" s="24"/>
    </row>
    <row r="258" spans="1:18" x14ac:dyDescent="0.2">
      <c r="A258" s="24"/>
      <c r="B258" s="24"/>
      <c r="C258" s="24"/>
      <c r="D258" s="24"/>
      <c r="E258" s="24"/>
      <c r="F258" s="24"/>
      <c r="G258" s="24"/>
      <c r="H258" s="24"/>
      <c r="I258" s="24"/>
      <c r="J258" s="24"/>
      <c r="K258" s="24"/>
      <c r="L258" s="24"/>
      <c r="M258" s="24"/>
      <c r="N258" s="24"/>
      <c r="O258" s="24"/>
      <c r="P258" s="24"/>
      <c r="Q258" s="24"/>
      <c r="R258" s="24"/>
    </row>
    <row r="259" spans="1:18" x14ac:dyDescent="0.2">
      <c r="A259" s="24"/>
      <c r="B259" s="24"/>
      <c r="C259" s="24"/>
      <c r="D259" s="24"/>
      <c r="E259" s="24"/>
      <c r="F259" s="24"/>
      <c r="G259" s="24"/>
      <c r="H259" s="24"/>
      <c r="I259" s="24"/>
      <c r="J259" s="24"/>
      <c r="K259" s="24"/>
      <c r="L259" s="24"/>
      <c r="M259" s="24"/>
      <c r="N259" s="24"/>
      <c r="O259" s="24"/>
      <c r="P259" s="24"/>
      <c r="Q259" s="24"/>
      <c r="R259" s="24"/>
    </row>
    <row r="260" spans="1:18" x14ac:dyDescent="0.2">
      <c r="A260" s="24"/>
      <c r="B260" s="24"/>
      <c r="C260" s="24"/>
      <c r="D260" s="24"/>
      <c r="E260" s="24"/>
      <c r="F260" s="24"/>
      <c r="G260" s="24"/>
      <c r="H260" s="24"/>
      <c r="I260" s="24"/>
      <c r="J260" s="24"/>
      <c r="K260" s="24"/>
      <c r="L260" s="24"/>
      <c r="M260" s="24"/>
      <c r="N260" s="24"/>
      <c r="O260" s="24"/>
      <c r="P260" s="24"/>
      <c r="Q260" s="24"/>
      <c r="R260" s="24"/>
    </row>
    <row r="261" spans="1:18" x14ac:dyDescent="0.2">
      <c r="A261" s="24"/>
      <c r="B261" s="24"/>
      <c r="C261" s="24"/>
      <c r="D261" s="24"/>
      <c r="E261" s="24"/>
      <c r="F261" s="24"/>
      <c r="G261" s="24"/>
      <c r="H261" s="24"/>
      <c r="I261" s="24"/>
      <c r="J261" s="24"/>
      <c r="K261" s="24"/>
      <c r="L261" s="24"/>
      <c r="M261" s="24"/>
      <c r="N261" s="24"/>
      <c r="O261" s="24"/>
      <c r="P261" s="24"/>
      <c r="Q261" s="24"/>
      <c r="R261" s="24"/>
    </row>
    <row r="262" spans="1:18" x14ac:dyDescent="0.2">
      <c r="A262" s="24"/>
      <c r="B262" s="24"/>
      <c r="C262" s="24"/>
      <c r="D262" s="24"/>
      <c r="E262" s="24"/>
      <c r="F262" s="24"/>
      <c r="G262" s="24"/>
      <c r="H262" s="24"/>
      <c r="I262" s="24"/>
      <c r="J262" s="24"/>
      <c r="K262" s="24"/>
      <c r="L262" s="24"/>
      <c r="M262" s="24"/>
      <c r="N262" s="24"/>
      <c r="O262" s="24"/>
      <c r="P262" s="24"/>
      <c r="Q262" s="24"/>
      <c r="R262" s="24"/>
    </row>
    <row r="263" spans="1:18" x14ac:dyDescent="0.2">
      <c r="A263" s="24"/>
      <c r="B263" s="24"/>
      <c r="C263" s="24"/>
      <c r="D263" s="24"/>
      <c r="E263" s="24"/>
      <c r="F263" s="24"/>
      <c r="G263" s="24"/>
      <c r="H263" s="24"/>
      <c r="I263" s="24"/>
      <c r="J263" s="24"/>
      <c r="K263" s="24"/>
      <c r="L263" s="24"/>
      <c r="M263" s="24"/>
      <c r="N263" s="24"/>
      <c r="O263" s="24"/>
      <c r="P263" s="24"/>
      <c r="Q263" s="24"/>
      <c r="R263" s="24"/>
    </row>
    <row r="264" spans="1:18" x14ac:dyDescent="0.2">
      <c r="A264" s="24"/>
      <c r="B264" s="24"/>
      <c r="C264" s="24"/>
      <c r="D264" s="24"/>
      <c r="E264" s="24"/>
      <c r="F264" s="24"/>
      <c r="G264" s="24"/>
      <c r="H264" s="24"/>
      <c r="I264" s="24"/>
      <c r="J264" s="24"/>
      <c r="K264" s="24"/>
      <c r="L264" s="24"/>
      <c r="M264" s="24"/>
      <c r="N264" s="24"/>
      <c r="O264" s="24"/>
      <c r="P264" s="24"/>
      <c r="Q264" s="24"/>
      <c r="R264" s="24"/>
    </row>
    <row r="265" spans="1:18" x14ac:dyDescent="0.2">
      <c r="A265" s="24"/>
      <c r="B265" s="24"/>
      <c r="C265" s="24"/>
      <c r="D265" s="24"/>
      <c r="E265" s="24"/>
      <c r="F265" s="24"/>
      <c r="G265" s="24"/>
      <c r="H265" s="24"/>
      <c r="I265" s="24"/>
      <c r="J265" s="24"/>
      <c r="K265" s="24"/>
      <c r="L265" s="24"/>
      <c r="M265" s="24"/>
      <c r="N265" s="24"/>
      <c r="O265" s="24"/>
      <c r="P265" s="24"/>
      <c r="Q265" s="24"/>
      <c r="R265" s="24"/>
    </row>
    <row r="266" spans="1:18" x14ac:dyDescent="0.2">
      <c r="A266" s="24"/>
      <c r="B266" s="24"/>
      <c r="C266" s="24"/>
      <c r="D266" s="24"/>
      <c r="E266" s="24"/>
      <c r="F266" s="24"/>
      <c r="G266" s="24"/>
      <c r="H266" s="24"/>
      <c r="I266" s="24"/>
      <c r="J266" s="24"/>
      <c r="K266" s="24"/>
      <c r="L266" s="24"/>
      <c r="M266" s="24"/>
      <c r="N266" s="24"/>
      <c r="O266" s="24"/>
      <c r="P266" s="24"/>
      <c r="Q266" s="24"/>
      <c r="R266" s="24"/>
    </row>
  </sheetData>
  <sheetProtection algorithmName="SHA-512" hashValue="vbFUSBBzFilgIGYZvNQVFDzmjFBwnyjSdfkU4ugpi2ZjQWMDqig1AZoPnY/lPH+VLb70vXwHTAxN4gTcPP+9VQ==" saltValue="OlEBuk+qPufUVVL4Ku3+Kg==" spinCount="100000" sheet="1" objects="1" scenarios="1"/>
  <mergeCells count="13">
    <mergeCell ref="C10:J12"/>
    <mergeCell ref="C18:E18"/>
    <mergeCell ref="C19:E19"/>
    <mergeCell ref="C20:D20"/>
    <mergeCell ref="C21:D21"/>
    <mergeCell ref="C22:D22"/>
    <mergeCell ref="C23:E23"/>
    <mergeCell ref="C14:E15"/>
    <mergeCell ref="F14:G14"/>
    <mergeCell ref="H14:I14"/>
    <mergeCell ref="C16:C17"/>
    <mergeCell ref="D16:E16"/>
    <mergeCell ref="D17:E17"/>
  </mergeCells>
  <pageMargins left="0.16666666666666666" right="0.13541666666666666" top="0.1562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dimension ref="A1:AG463"/>
  <sheetViews>
    <sheetView zoomScaleNormal="100" zoomScaleSheetLayoutView="115" workbookViewId="0">
      <selection activeCell="Z26" sqref="Z26"/>
    </sheetView>
  </sheetViews>
  <sheetFormatPr baseColWidth="10" defaultRowHeight="12" x14ac:dyDescent="0.2"/>
  <cols>
    <col min="1" max="2" width="3.7109375" style="34" customWidth="1"/>
    <col min="3" max="3" width="31.140625" style="34" hidden="1" customWidth="1"/>
    <col min="4" max="4" width="23.42578125" style="34" customWidth="1"/>
    <col min="5" max="5" width="12.42578125" style="34" customWidth="1"/>
    <col min="6" max="6" width="12.85546875" style="34" customWidth="1"/>
    <col min="7" max="7" width="11.140625" style="34" customWidth="1"/>
    <col min="8" max="8" width="22.7109375" style="100" bestFit="1" customWidth="1"/>
    <col min="9" max="10" width="11.42578125" style="34"/>
    <col min="11" max="12" width="11.42578125" style="34" hidden="1" customWidth="1"/>
    <col min="13" max="13" width="14" style="34" hidden="1" customWidth="1"/>
    <col min="14" max="14" width="13.5703125" style="34" hidden="1" customWidth="1"/>
    <col min="15" max="23" width="13.85546875" style="34" hidden="1" customWidth="1"/>
    <col min="24" max="24" width="11.42578125" style="34" hidden="1" customWidth="1"/>
    <col min="25" max="29" width="11.42578125" style="34" customWidth="1"/>
    <col min="30" max="16384" width="11.42578125" style="34"/>
  </cols>
  <sheetData>
    <row r="1" spans="1:33" x14ac:dyDescent="0.2">
      <c r="A1" s="24"/>
      <c r="B1" s="24"/>
      <c r="C1" s="24"/>
      <c r="D1" s="24"/>
      <c r="E1" s="24"/>
      <c r="F1" s="24"/>
      <c r="G1" s="24"/>
      <c r="H1" s="107"/>
      <c r="I1" s="24"/>
      <c r="J1" s="314"/>
      <c r="K1" s="314"/>
      <c r="L1" s="314"/>
      <c r="M1" s="24"/>
      <c r="N1" s="24"/>
      <c r="O1" s="24"/>
      <c r="P1" s="24"/>
      <c r="Q1" s="24"/>
      <c r="R1" s="24"/>
      <c r="S1" s="24"/>
      <c r="T1" s="24"/>
      <c r="U1" s="24"/>
      <c r="V1" s="24"/>
      <c r="W1" s="24"/>
      <c r="X1" s="24"/>
      <c r="Y1" s="24"/>
      <c r="Z1" s="24"/>
      <c r="AA1" s="24"/>
      <c r="AB1" s="24"/>
      <c r="AC1" s="24"/>
      <c r="AD1" s="24"/>
      <c r="AE1" s="24"/>
      <c r="AF1" s="24"/>
      <c r="AG1" s="24"/>
    </row>
    <row r="2" spans="1:33" x14ac:dyDescent="0.2">
      <c r="A2" s="24"/>
      <c r="B2" s="24"/>
      <c r="C2" s="24"/>
      <c r="D2" s="24"/>
      <c r="E2" s="24"/>
      <c r="F2" s="24"/>
      <c r="G2" s="24"/>
      <c r="H2" s="107"/>
      <c r="I2" s="24"/>
      <c r="J2" s="314"/>
      <c r="K2" s="314"/>
      <c r="L2" s="314"/>
      <c r="M2" s="24"/>
      <c r="N2" s="24"/>
      <c r="O2" s="24"/>
      <c r="P2" s="24"/>
      <c r="Q2" s="24"/>
      <c r="R2" s="24"/>
      <c r="S2" s="24"/>
      <c r="T2" s="24"/>
      <c r="U2" s="24"/>
      <c r="V2" s="24"/>
      <c r="W2" s="24"/>
      <c r="X2" s="24"/>
      <c r="Y2" s="24"/>
      <c r="Z2" s="24"/>
      <c r="AA2" s="24"/>
      <c r="AB2" s="24"/>
      <c r="AC2" s="24"/>
      <c r="AD2" s="24"/>
      <c r="AE2" s="24"/>
      <c r="AF2" s="24"/>
      <c r="AG2" s="24"/>
    </row>
    <row r="3" spans="1:33" x14ac:dyDescent="0.2">
      <c r="A3" s="24"/>
      <c r="B3" s="24"/>
      <c r="C3" s="24"/>
      <c r="D3" s="24"/>
      <c r="E3" s="24"/>
      <c r="F3" s="24"/>
      <c r="G3" s="24"/>
      <c r="H3" s="107"/>
      <c r="I3" s="24"/>
      <c r="J3" s="24"/>
      <c r="K3" s="24"/>
      <c r="L3" s="24"/>
      <c r="M3" s="24"/>
      <c r="N3" s="24"/>
      <c r="O3" s="24"/>
      <c r="P3" s="24"/>
      <c r="Q3" s="24"/>
      <c r="R3" s="24"/>
      <c r="S3" s="24"/>
      <c r="T3" s="24"/>
      <c r="U3" s="24"/>
      <c r="V3" s="24"/>
      <c r="W3" s="24"/>
      <c r="X3" s="24"/>
      <c r="Y3" s="24"/>
      <c r="Z3" s="24"/>
      <c r="AA3" s="24"/>
      <c r="AB3" s="24"/>
      <c r="AC3" s="24"/>
      <c r="AD3" s="24"/>
      <c r="AE3" s="24"/>
      <c r="AF3" s="24"/>
      <c r="AG3" s="24"/>
    </row>
    <row r="4" spans="1:33" x14ac:dyDescent="0.2">
      <c r="A4" s="24"/>
      <c r="B4" s="24"/>
      <c r="C4" s="24"/>
      <c r="D4" s="24"/>
      <c r="E4" s="24"/>
      <c r="F4" s="24"/>
      <c r="G4" s="24"/>
      <c r="H4" s="107"/>
      <c r="I4" s="24"/>
      <c r="J4" s="24"/>
      <c r="K4" s="24"/>
      <c r="L4" s="24"/>
      <c r="M4" s="24"/>
      <c r="N4" s="24"/>
      <c r="O4" s="24"/>
      <c r="P4" s="24"/>
      <c r="Q4" s="24"/>
      <c r="R4" s="24"/>
      <c r="S4" s="24"/>
      <c r="T4" s="24"/>
      <c r="U4" s="24"/>
      <c r="V4" s="24"/>
      <c r="W4" s="24"/>
      <c r="X4" s="24"/>
      <c r="Y4" s="24"/>
      <c r="Z4" s="24"/>
      <c r="AA4" s="24"/>
      <c r="AB4" s="24"/>
      <c r="AC4" s="24"/>
      <c r="AD4" s="24"/>
      <c r="AE4" s="24"/>
      <c r="AF4" s="24"/>
      <c r="AG4" s="24"/>
    </row>
    <row r="5" spans="1:33" x14ac:dyDescent="0.2">
      <c r="A5" s="24"/>
      <c r="B5" s="24"/>
      <c r="C5" s="24"/>
      <c r="D5" s="24"/>
      <c r="E5" s="24"/>
      <c r="F5" s="24"/>
      <c r="G5" s="24"/>
      <c r="H5" s="107"/>
      <c r="I5" s="24"/>
      <c r="J5" s="24"/>
      <c r="K5" s="24"/>
      <c r="L5" s="24"/>
      <c r="M5" s="24"/>
      <c r="N5" s="24"/>
      <c r="O5" s="24"/>
      <c r="P5" s="24"/>
      <c r="Q5" s="24"/>
      <c r="R5" s="24"/>
      <c r="S5" s="24"/>
      <c r="T5" s="24"/>
      <c r="U5" s="24"/>
      <c r="V5" s="24"/>
      <c r="W5" s="24"/>
      <c r="X5" s="24"/>
      <c r="Y5" s="24"/>
      <c r="Z5" s="24"/>
      <c r="AA5" s="24"/>
      <c r="AB5" s="24"/>
      <c r="AC5" s="24"/>
      <c r="AD5" s="24"/>
      <c r="AE5" s="24"/>
      <c r="AF5" s="24"/>
      <c r="AG5" s="24"/>
    </row>
    <row r="6" spans="1:33" x14ac:dyDescent="0.2">
      <c r="A6" s="24"/>
      <c r="B6" s="24"/>
      <c r="C6" s="24"/>
      <c r="D6" s="24"/>
      <c r="E6" s="24"/>
      <c r="F6" s="24"/>
      <c r="G6" s="24"/>
      <c r="H6" s="107"/>
      <c r="I6" s="24"/>
      <c r="J6" s="24"/>
      <c r="K6" s="24"/>
      <c r="L6" s="24"/>
      <c r="M6" s="24"/>
      <c r="N6" s="24"/>
      <c r="O6" s="24"/>
      <c r="P6" s="24"/>
      <c r="Q6" s="24"/>
      <c r="R6" s="24"/>
      <c r="S6" s="24"/>
      <c r="T6" s="24"/>
      <c r="U6" s="24"/>
      <c r="V6" s="24"/>
      <c r="W6" s="24"/>
      <c r="X6" s="24"/>
      <c r="Y6" s="24"/>
      <c r="Z6" s="24"/>
      <c r="AA6" s="24"/>
      <c r="AB6" s="24"/>
      <c r="AC6" s="24"/>
      <c r="AD6" s="24"/>
      <c r="AE6" s="24"/>
      <c r="AF6" s="24"/>
      <c r="AG6" s="24"/>
    </row>
    <row r="7" spans="1:33" x14ac:dyDescent="0.2">
      <c r="A7" s="24"/>
      <c r="B7" s="24"/>
      <c r="C7" s="24"/>
      <c r="D7" s="24"/>
      <c r="E7" s="24"/>
      <c r="F7" s="24"/>
      <c r="G7" s="24"/>
      <c r="H7" s="107"/>
      <c r="I7" s="24"/>
      <c r="J7" s="24"/>
      <c r="K7" s="24"/>
      <c r="L7" s="24"/>
      <c r="M7" s="24"/>
      <c r="N7" s="24"/>
      <c r="O7" s="24"/>
      <c r="P7" s="24"/>
      <c r="Q7" s="24"/>
      <c r="R7" s="24"/>
      <c r="S7" s="24"/>
      <c r="T7" s="24"/>
      <c r="U7" s="24"/>
      <c r="V7" s="24"/>
      <c r="W7" s="24"/>
      <c r="X7" s="24"/>
      <c r="Y7" s="24"/>
      <c r="Z7" s="24"/>
      <c r="AA7" s="24"/>
      <c r="AB7" s="24"/>
      <c r="AC7" s="24"/>
      <c r="AD7" s="24"/>
      <c r="AE7" s="24"/>
      <c r="AF7" s="24"/>
      <c r="AG7" s="24"/>
    </row>
    <row r="8" spans="1:33" x14ac:dyDescent="0.2">
      <c r="A8" s="24"/>
      <c r="B8" s="24"/>
      <c r="C8" s="24"/>
      <c r="D8" s="24"/>
      <c r="E8" s="24"/>
      <c r="F8" s="24"/>
      <c r="G8" s="24"/>
      <c r="H8" s="107"/>
      <c r="I8" s="24"/>
      <c r="J8" s="24"/>
      <c r="K8" s="24"/>
      <c r="L8" s="24"/>
      <c r="M8" s="24"/>
      <c r="N8" s="24"/>
      <c r="O8" s="24"/>
      <c r="P8" s="24"/>
      <c r="Q8" s="24"/>
      <c r="R8" s="24"/>
      <c r="S8" s="24"/>
      <c r="T8" s="24"/>
      <c r="U8" s="24"/>
      <c r="V8" s="24"/>
      <c r="W8" s="24"/>
      <c r="X8" s="24"/>
      <c r="Y8" s="24"/>
      <c r="Z8" s="24"/>
      <c r="AA8" s="24"/>
      <c r="AB8" s="24"/>
      <c r="AC8" s="24"/>
      <c r="AD8" s="24"/>
      <c r="AE8" s="24"/>
      <c r="AF8" s="24"/>
      <c r="AG8" s="24"/>
    </row>
    <row r="9" spans="1:33" ht="21.75" thickBot="1" x14ac:dyDescent="0.4">
      <c r="A9" s="24"/>
      <c r="B9" s="229" t="s">
        <v>149</v>
      </c>
      <c r="C9" s="230"/>
      <c r="D9" s="230"/>
      <c r="E9" s="230"/>
      <c r="F9" s="230"/>
      <c r="G9" s="230"/>
      <c r="H9" s="233"/>
      <c r="I9" s="230"/>
      <c r="J9" s="230"/>
      <c r="K9" s="24"/>
      <c r="L9" s="24"/>
      <c r="M9" s="24"/>
      <c r="N9" s="24"/>
      <c r="O9" s="24"/>
      <c r="P9" s="24"/>
      <c r="Q9" s="24"/>
      <c r="R9" s="24"/>
      <c r="S9" s="24"/>
      <c r="T9" s="24"/>
      <c r="U9" s="24"/>
      <c r="V9" s="24"/>
      <c r="W9" s="24"/>
      <c r="X9" s="24"/>
      <c r="Y9" s="24"/>
      <c r="Z9" s="24"/>
      <c r="AA9" s="24"/>
      <c r="AB9" s="24"/>
      <c r="AC9" s="24"/>
      <c r="AD9" s="24"/>
      <c r="AE9" s="24"/>
      <c r="AF9" s="24"/>
      <c r="AG9" s="24"/>
    </row>
    <row r="10" spans="1:33" ht="12.75" thickTop="1" x14ac:dyDescent="0.2">
      <c r="A10" s="24"/>
      <c r="B10" s="24"/>
      <c r="C10" s="24"/>
      <c r="D10" s="24"/>
      <c r="E10" s="24"/>
      <c r="F10" s="24"/>
      <c r="G10" s="24"/>
      <c r="H10" s="107"/>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row>
    <row r="11" spans="1:33" ht="13.5" x14ac:dyDescent="0.25">
      <c r="A11" s="24"/>
      <c r="B11" s="24"/>
      <c r="C11" s="24"/>
      <c r="D11" s="42" t="s">
        <v>150</v>
      </c>
      <c r="E11" s="42"/>
      <c r="F11" s="24"/>
      <c r="G11" s="24"/>
      <c r="H11" s="107"/>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row>
    <row r="12" spans="1:33" ht="15" customHeight="1" x14ac:dyDescent="0.2">
      <c r="A12" s="24"/>
      <c r="B12" s="24"/>
      <c r="C12" s="24"/>
      <c r="D12" s="316" t="s">
        <v>151</v>
      </c>
      <c r="E12" s="316"/>
      <c r="F12" s="316"/>
      <c r="G12" s="316"/>
      <c r="H12" s="316"/>
      <c r="I12" s="316"/>
      <c r="J12" s="24"/>
      <c r="K12" s="24"/>
      <c r="L12" s="24"/>
      <c r="M12" s="24"/>
      <c r="N12" s="24"/>
      <c r="O12" s="24"/>
      <c r="P12" s="24"/>
      <c r="Q12" s="24"/>
      <c r="R12" s="24"/>
      <c r="S12" s="24"/>
      <c r="T12" s="24"/>
      <c r="U12" s="24"/>
      <c r="V12" s="24"/>
      <c r="W12" s="24"/>
      <c r="X12" s="24"/>
      <c r="Y12" s="24"/>
      <c r="Z12" s="24"/>
      <c r="AA12" s="24"/>
      <c r="AB12" s="24"/>
      <c r="AC12" s="24"/>
      <c r="AD12" s="24"/>
      <c r="AE12" s="24"/>
      <c r="AF12" s="24"/>
      <c r="AG12" s="24"/>
    </row>
    <row r="13" spans="1:33" x14ac:dyDescent="0.2">
      <c r="A13" s="24"/>
      <c r="B13" s="24"/>
      <c r="C13" s="24"/>
      <c r="D13" s="24"/>
      <c r="E13" s="24"/>
      <c r="F13" s="24"/>
      <c r="G13" s="24"/>
      <c r="H13" s="107"/>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row>
    <row r="14" spans="1:33" ht="13.5" x14ac:dyDescent="0.25">
      <c r="A14" s="24"/>
      <c r="B14" s="24"/>
      <c r="C14" s="24"/>
      <c r="D14" s="24" t="s">
        <v>2691</v>
      </c>
      <c r="E14" s="24"/>
      <c r="F14" s="24"/>
      <c r="G14" s="24"/>
      <c r="H14" s="107"/>
      <c r="I14" s="24"/>
      <c r="J14" s="24"/>
      <c r="K14" s="24"/>
      <c r="L14" s="24"/>
      <c r="M14" s="42" t="s">
        <v>157</v>
      </c>
      <c r="N14" s="24"/>
      <c r="O14" s="24"/>
      <c r="P14" s="24"/>
      <c r="Q14" s="24"/>
      <c r="R14" s="24"/>
      <c r="S14" s="24"/>
      <c r="T14" s="24"/>
      <c r="U14" s="24"/>
      <c r="V14" s="24"/>
      <c r="W14" s="24"/>
      <c r="X14" s="24"/>
      <c r="Y14" s="24"/>
      <c r="Z14" s="24"/>
      <c r="AA14" s="24"/>
      <c r="AB14" s="24"/>
      <c r="AC14" s="24"/>
      <c r="AD14" s="24"/>
      <c r="AE14" s="24"/>
      <c r="AF14" s="24"/>
      <c r="AG14" s="24"/>
    </row>
    <row r="15" spans="1:33" x14ac:dyDescent="0.2">
      <c r="A15" s="24"/>
      <c r="B15" s="24"/>
      <c r="C15" s="24"/>
      <c r="D15" s="24"/>
      <c r="E15" s="24"/>
      <c r="F15" s="24"/>
      <c r="G15" s="24"/>
      <c r="H15" s="107"/>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row>
    <row r="16" spans="1:33" ht="12.75" thickBot="1" x14ac:dyDescent="0.25">
      <c r="A16" s="24"/>
      <c r="B16" s="24"/>
      <c r="C16" s="24"/>
      <c r="D16" s="24"/>
      <c r="E16" s="24"/>
      <c r="F16" s="24"/>
      <c r="G16" s="24"/>
      <c r="H16" s="107"/>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row>
    <row r="17" spans="1:33" ht="13.5" thickTop="1" thickBot="1" x14ac:dyDescent="0.25">
      <c r="A17" s="24"/>
      <c r="B17" s="108"/>
      <c r="C17" s="413" t="s">
        <v>39</v>
      </c>
      <c r="D17" s="414" t="s">
        <v>152</v>
      </c>
      <c r="E17" s="414" t="s">
        <v>153</v>
      </c>
      <c r="F17" s="414" t="s">
        <v>154</v>
      </c>
      <c r="G17" s="414" t="s">
        <v>155</v>
      </c>
      <c r="H17" s="416" t="s">
        <v>156</v>
      </c>
      <c r="I17" s="24"/>
      <c r="J17" s="26"/>
      <c r="K17" s="26"/>
      <c r="L17" s="101"/>
      <c r="M17" s="396" t="s">
        <v>39</v>
      </c>
      <c r="N17" s="396" t="s">
        <v>158</v>
      </c>
      <c r="O17" s="396" t="s">
        <v>91</v>
      </c>
      <c r="P17" s="396" t="s">
        <v>92</v>
      </c>
      <c r="Q17" s="396" t="s">
        <v>93</v>
      </c>
      <c r="R17" s="396" t="s">
        <v>94</v>
      </c>
      <c r="S17" s="396" t="s">
        <v>95</v>
      </c>
      <c r="T17" s="396" t="s">
        <v>96</v>
      </c>
      <c r="U17" s="396" t="s">
        <v>97</v>
      </c>
      <c r="V17" s="396" t="s">
        <v>98</v>
      </c>
      <c r="W17" s="396" t="s">
        <v>99</v>
      </c>
      <c r="X17" s="314"/>
      <c r="Y17" s="314"/>
      <c r="Z17" s="24"/>
      <c r="AA17" s="24"/>
      <c r="AB17" s="24"/>
      <c r="AC17" s="24"/>
      <c r="AD17" s="24"/>
      <c r="AE17" s="24"/>
      <c r="AF17" s="24"/>
      <c r="AG17" s="24"/>
    </row>
    <row r="18" spans="1:33" ht="51.75" customHeight="1" thickTop="1" thickBot="1" x14ac:dyDescent="0.25">
      <c r="A18" s="24"/>
      <c r="B18" s="108"/>
      <c r="C18" s="413"/>
      <c r="D18" s="414"/>
      <c r="E18" s="414"/>
      <c r="F18" s="414"/>
      <c r="G18" s="414"/>
      <c r="H18" s="416"/>
      <c r="I18" s="24"/>
      <c r="J18" s="26"/>
      <c r="K18" s="26"/>
      <c r="L18" s="101"/>
      <c r="M18" s="396"/>
      <c r="N18" s="396"/>
      <c r="O18" s="396"/>
      <c r="P18" s="396"/>
      <c r="Q18" s="396"/>
      <c r="R18" s="396"/>
      <c r="S18" s="396"/>
      <c r="T18" s="396"/>
      <c r="U18" s="396"/>
      <c r="V18" s="396"/>
      <c r="W18" s="396"/>
      <c r="X18" s="314"/>
      <c r="Y18" s="314"/>
      <c r="Z18" s="24"/>
      <c r="AA18" s="24"/>
      <c r="AB18" s="24"/>
      <c r="AC18" s="24"/>
      <c r="AD18" s="24"/>
      <c r="AE18" s="24"/>
      <c r="AF18" s="24"/>
      <c r="AG18" s="24"/>
    </row>
    <row r="19" spans="1:33" ht="16.5" customHeight="1" thickTop="1" thickBot="1" x14ac:dyDescent="0.25">
      <c r="A19" s="24"/>
      <c r="B19" s="108"/>
      <c r="C19" s="102">
        <f>'OFERTA III'!D35</f>
        <v>1</v>
      </c>
      <c r="D19" s="415">
        <f>C19</f>
        <v>1</v>
      </c>
      <c r="E19" s="415"/>
      <c r="F19" s="415"/>
      <c r="G19" s="415"/>
      <c r="H19" s="103"/>
      <c r="I19" s="24"/>
      <c r="J19" s="24"/>
      <c r="K19" s="24"/>
      <c r="L19" s="41"/>
      <c r="M19" s="86">
        <f>'OFERTA III'!D35</f>
        <v>1</v>
      </c>
      <c r="N19" s="105">
        <f>(SUMIFS($H$19:$H$168,$C$19:$C$168,$M19))*'OFERTA III'!W35</f>
        <v>0</v>
      </c>
      <c r="O19" s="105">
        <f>(SUMIFS($H$19:$H$168,$C$19:$C$168,$M19))*'OFERTA III'!X35</f>
        <v>0</v>
      </c>
      <c r="P19" s="105">
        <f>(SUMIFS($H$19:$H$168,$C$19:$C$168,$M19))*'OFERTA III'!Y35</f>
        <v>0</v>
      </c>
      <c r="Q19" s="105">
        <f>(SUMIFS($H$19:$H$168,$C$19:$C$168,$M19))*'OFERTA III'!Z35</f>
        <v>0</v>
      </c>
      <c r="R19" s="105">
        <f>(SUMIFS($H$19:$H$168,$C$19:$C$168,$M19))*'OFERTA III'!AA35</f>
        <v>0</v>
      </c>
      <c r="S19" s="105">
        <f>(SUMIFS($H$19:$H$168,$C$19:$C$168,$M19))*'OFERTA III'!AB35</f>
        <v>0</v>
      </c>
      <c r="T19" s="105">
        <f>(SUMIFS($H$19:$H$168,$C$19:$C$168,$M19))*'OFERTA III'!AC35</f>
        <v>0</v>
      </c>
      <c r="U19" s="105">
        <f>(SUMIFS($H$19:$H$168,$C$19:$C$168,$M19))*'OFERTA III'!AD35</f>
        <v>0</v>
      </c>
      <c r="V19" s="105">
        <f>(SUMIFS($H$19:$H$168,$C$19:$C$168,$M19))*'OFERTA III'!AE35</f>
        <v>0</v>
      </c>
      <c r="W19" s="105">
        <f>(SUMIFS($H$19:$H$168,$C$19:$C$168,$M19))*'OFERTA III'!AF35</f>
        <v>0</v>
      </c>
      <c r="X19" s="24"/>
      <c r="Y19" s="24"/>
      <c r="Z19" s="24"/>
      <c r="AA19" s="24"/>
      <c r="AB19" s="24"/>
      <c r="AC19" s="24"/>
      <c r="AD19" s="24"/>
      <c r="AE19" s="24"/>
      <c r="AF19" s="24"/>
      <c r="AG19" s="24"/>
    </row>
    <row r="20" spans="1:33" ht="13.5" thickTop="1" thickBot="1" x14ac:dyDescent="0.25">
      <c r="A20" s="24"/>
      <c r="B20" s="108"/>
      <c r="C20" s="104">
        <f>$C$19</f>
        <v>1</v>
      </c>
      <c r="D20" s="18"/>
      <c r="E20" s="18">
        <v>15</v>
      </c>
      <c r="F20" s="18"/>
      <c r="G20" s="18">
        <v>10</v>
      </c>
      <c r="H20" s="105">
        <f>G20*E20</f>
        <v>150</v>
      </c>
      <c r="I20" s="24"/>
      <c r="J20" s="24"/>
      <c r="K20" s="24"/>
      <c r="L20" s="41"/>
      <c r="M20" s="86">
        <f>'OFERTA III'!D36</f>
        <v>2</v>
      </c>
      <c r="N20" s="105">
        <f>(SUMIFS($H$19:$H$168,$C$19:$C$168,$M20))*'OFERTA III'!W36</f>
        <v>0</v>
      </c>
      <c r="O20" s="105">
        <f>(SUMIFS($H$19:$H$168,$C$19:$C$168,$M20))*'OFERTA III'!X36</f>
        <v>0</v>
      </c>
      <c r="P20" s="105">
        <f>(SUMIFS($H$19:$H$168,$C$19:$C$168,$M20))*'OFERTA III'!Y36</f>
        <v>0</v>
      </c>
      <c r="Q20" s="105">
        <f>(SUMIFS($H$19:$H$168,$C$19:$C$168,$M20))*'OFERTA III'!Z36</f>
        <v>0</v>
      </c>
      <c r="R20" s="105">
        <f>(SUMIFS($H$19:$H$168,$C$19:$C$168,$M20))*'OFERTA III'!AA36</f>
        <v>0</v>
      </c>
      <c r="S20" s="105">
        <f>(SUMIFS($H$19:$H$168,$C$19:$C$168,$M20))*'OFERTA III'!AB36</f>
        <v>0</v>
      </c>
      <c r="T20" s="105">
        <f>(SUMIFS($H$19:$H$168,$C$19:$C$168,$M20))*'OFERTA III'!AC36</f>
        <v>0</v>
      </c>
      <c r="U20" s="105">
        <f>(SUMIFS($H$19:$H$168,$C$19:$C$168,$M20))*'OFERTA III'!AD36</f>
        <v>0</v>
      </c>
      <c r="V20" s="105">
        <f>(SUMIFS($H$19:$H$168,$C$19:$C$168,$M20))*'OFERTA III'!AE36</f>
        <v>0</v>
      </c>
      <c r="W20" s="105">
        <f>(SUMIFS($H$19:$H$168,$C$19:$C$168,$M20))*'OFERTA III'!AF36</f>
        <v>0</v>
      </c>
      <c r="X20" s="24"/>
      <c r="Y20" s="24"/>
      <c r="Z20" s="24"/>
      <c r="AA20" s="24"/>
      <c r="AB20" s="24"/>
      <c r="AC20" s="24"/>
      <c r="AD20" s="24"/>
      <c r="AE20" s="24"/>
      <c r="AF20" s="24"/>
      <c r="AG20" s="24"/>
    </row>
    <row r="21" spans="1:33" ht="13.5" thickTop="1" thickBot="1" x14ac:dyDescent="0.25">
      <c r="A21" s="24"/>
      <c r="B21" s="108"/>
      <c r="C21" s="104">
        <f>$C$19</f>
        <v>1</v>
      </c>
      <c r="D21" s="18"/>
      <c r="E21" s="18"/>
      <c r="F21" s="18"/>
      <c r="G21" s="18"/>
      <c r="H21" s="105">
        <f t="shared" ref="H21:H41" si="0">G21*E21</f>
        <v>0</v>
      </c>
      <c r="I21" s="24"/>
      <c r="J21" s="24"/>
      <c r="K21" s="24"/>
      <c r="L21" s="41"/>
      <c r="M21" s="86">
        <f>'OFERTA III'!D37</f>
        <v>3</v>
      </c>
      <c r="N21" s="105">
        <f>(SUMIFS($H$19:$H$168,$C$19:$C$168,$M21))*'OFERTA III'!W37</f>
        <v>0</v>
      </c>
      <c r="O21" s="105">
        <f>(SUMIFS($H$19:$H$168,$C$19:$C$168,$M21))*'OFERTA III'!X37</f>
        <v>0</v>
      </c>
      <c r="P21" s="105">
        <f>(SUMIFS($H$19:$H$168,$C$19:$C$168,$M21))*'OFERTA III'!Y37</f>
        <v>0</v>
      </c>
      <c r="Q21" s="105">
        <f>(SUMIFS($H$19:$H$168,$C$19:$C$168,$M21))*'OFERTA III'!Z37</f>
        <v>0</v>
      </c>
      <c r="R21" s="105">
        <f>(SUMIFS($H$19:$H$168,$C$19:$C$168,$M21))*'OFERTA III'!AA37</f>
        <v>0</v>
      </c>
      <c r="S21" s="105">
        <f>(SUMIFS($H$19:$H$168,$C$19:$C$168,$M21))*'OFERTA III'!AB37</f>
        <v>0</v>
      </c>
      <c r="T21" s="105">
        <f>(SUMIFS($H$19:$H$168,$C$19:$C$168,$M21))*'OFERTA III'!AC37</f>
        <v>0</v>
      </c>
      <c r="U21" s="105">
        <f>(SUMIFS($H$19:$H$168,$C$19:$C$168,$M21))*'OFERTA III'!AD37</f>
        <v>0</v>
      </c>
      <c r="V21" s="105">
        <f>(SUMIFS($H$19:$H$168,$C$19:$C$168,$M21))*'OFERTA III'!AE37</f>
        <v>0</v>
      </c>
      <c r="W21" s="105">
        <f>(SUMIFS($H$19:$H$168,$C$19:$C$168,$M21))*'OFERTA III'!AF37</f>
        <v>0</v>
      </c>
      <c r="X21" s="24"/>
      <c r="Y21" s="24"/>
      <c r="Z21" s="24"/>
      <c r="AA21" s="24"/>
      <c r="AB21" s="24"/>
      <c r="AC21" s="24"/>
      <c r="AD21" s="24"/>
      <c r="AE21" s="24"/>
      <c r="AF21" s="24"/>
      <c r="AG21" s="24"/>
    </row>
    <row r="22" spans="1:33" ht="13.5" thickTop="1" thickBot="1" x14ac:dyDescent="0.25">
      <c r="A22" s="24"/>
      <c r="B22" s="108"/>
      <c r="C22" s="104">
        <f>$C$19</f>
        <v>1</v>
      </c>
      <c r="D22" s="18"/>
      <c r="E22" s="18"/>
      <c r="F22" s="18"/>
      <c r="G22" s="18"/>
      <c r="H22" s="105">
        <f t="shared" si="0"/>
        <v>0</v>
      </c>
      <c r="I22" s="24"/>
      <c r="J22" s="24"/>
      <c r="K22" s="24"/>
      <c r="L22" s="41"/>
      <c r="M22" s="86">
        <f>'OFERTA III'!D38</f>
        <v>4</v>
      </c>
      <c r="N22" s="105">
        <f>(SUMIFS($H$19:$H$168,$C$19:$C$168,$M22))*'OFERTA III'!W38</f>
        <v>0</v>
      </c>
      <c r="O22" s="105">
        <f>(SUMIFS($H$19:$H$168,$C$19:$C$168,$M22))*'OFERTA III'!X38</f>
        <v>0</v>
      </c>
      <c r="P22" s="105">
        <f>(SUMIFS($H$19:$H$168,$C$19:$C$168,$M22))*'OFERTA III'!Y38</f>
        <v>0</v>
      </c>
      <c r="Q22" s="105">
        <f>(SUMIFS($H$19:$H$168,$C$19:$C$168,$M22))*'OFERTA III'!Z38</f>
        <v>0</v>
      </c>
      <c r="R22" s="105">
        <f>(SUMIFS($H$19:$H$168,$C$19:$C$168,$M22))*'OFERTA III'!AA38</f>
        <v>0</v>
      </c>
      <c r="S22" s="105">
        <f>(SUMIFS($H$19:$H$168,$C$19:$C$168,$M22))*'OFERTA III'!AB38</f>
        <v>0</v>
      </c>
      <c r="T22" s="105">
        <f>(SUMIFS($H$19:$H$168,$C$19:$C$168,$M22))*'OFERTA III'!AC38</f>
        <v>0</v>
      </c>
      <c r="U22" s="105">
        <f>(SUMIFS($H$19:$H$168,$C$19:$C$168,$M22))*'OFERTA III'!AD38</f>
        <v>0</v>
      </c>
      <c r="V22" s="105">
        <f>(SUMIFS($H$19:$H$168,$C$19:$C$168,$M22))*'OFERTA III'!AE38</f>
        <v>0</v>
      </c>
      <c r="W22" s="105">
        <f>(SUMIFS($H$19:$H$168,$C$19:$C$168,$M22))*'OFERTA III'!AF38</f>
        <v>0</v>
      </c>
      <c r="X22" s="24"/>
      <c r="Y22" s="24"/>
      <c r="Z22" s="24"/>
      <c r="AA22" s="24"/>
      <c r="AB22" s="24"/>
      <c r="AC22" s="24"/>
      <c r="AD22" s="24"/>
      <c r="AE22" s="24"/>
      <c r="AF22" s="24"/>
      <c r="AG22" s="24"/>
    </row>
    <row r="23" spans="1:33" ht="13.5" thickTop="1" thickBot="1" x14ac:dyDescent="0.25">
      <c r="A23" s="24"/>
      <c r="B23" s="108"/>
      <c r="C23" s="104">
        <f>$C$19</f>
        <v>1</v>
      </c>
      <c r="D23" s="18"/>
      <c r="E23" s="18"/>
      <c r="F23" s="18"/>
      <c r="G23" s="18"/>
      <c r="H23" s="105">
        <f t="shared" si="0"/>
        <v>0</v>
      </c>
      <c r="I23" s="24"/>
      <c r="J23" s="24"/>
      <c r="K23" s="24"/>
      <c r="L23" s="41"/>
      <c r="M23" s="86">
        <f>'OFERTA III'!D39</f>
        <v>5</v>
      </c>
      <c r="N23" s="105">
        <f>(SUMIFS($H$19:$H$168,$C$19:$C$168,$M23))*'OFERTA III'!W39</f>
        <v>0</v>
      </c>
      <c r="O23" s="105">
        <f>(SUMIFS($H$19:$H$168,$C$19:$C$168,$M23))*'OFERTA III'!X39</f>
        <v>0</v>
      </c>
      <c r="P23" s="105">
        <f>(SUMIFS($H$19:$H$168,$C$19:$C$168,$M23))*'OFERTA III'!Y39</f>
        <v>0</v>
      </c>
      <c r="Q23" s="105">
        <f>(SUMIFS($H$19:$H$168,$C$19:$C$168,$M23))*'OFERTA III'!Z39</f>
        <v>0</v>
      </c>
      <c r="R23" s="105">
        <f>(SUMIFS($H$19:$H$168,$C$19:$C$168,$M23))*'OFERTA III'!AA39</f>
        <v>0</v>
      </c>
      <c r="S23" s="105">
        <f>(SUMIFS($H$19:$H$168,$C$19:$C$168,$M23))*'OFERTA III'!AB39</f>
        <v>0</v>
      </c>
      <c r="T23" s="105">
        <f>(SUMIFS($H$19:$H$168,$C$19:$C$168,$M23))*'OFERTA III'!AC39</f>
        <v>0</v>
      </c>
      <c r="U23" s="105">
        <f>(SUMIFS($H$19:$H$168,$C$19:$C$168,$M23))*'OFERTA III'!AD39</f>
        <v>0</v>
      </c>
      <c r="V23" s="105">
        <f>(SUMIFS($H$19:$H$168,$C$19:$C$168,$M23))*'OFERTA III'!AE39</f>
        <v>0</v>
      </c>
      <c r="W23" s="105">
        <f>(SUMIFS($H$19:$H$168,$C$19:$C$168,$M23))*'OFERTA III'!AF39</f>
        <v>0</v>
      </c>
      <c r="X23" s="24"/>
      <c r="Y23" s="24"/>
      <c r="Z23" s="24"/>
      <c r="AA23" s="24"/>
      <c r="AB23" s="24"/>
      <c r="AC23" s="24"/>
      <c r="AD23" s="24"/>
      <c r="AE23" s="24"/>
      <c r="AF23" s="24"/>
      <c r="AG23" s="24"/>
    </row>
    <row r="24" spans="1:33" ht="13.5" thickTop="1" thickBot="1" x14ac:dyDescent="0.25">
      <c r="A24" s="24"/>
      <c r="B24" s="108"/>
      <c r="C24" s="104">
        <f>$C$19</f>
        <v>1</v>
      </c>
      <c r="D24" s="18"/>
      <c r="E24" s="18"/>
      <c r="F24" s="18"/>
      <c r="G24" s="18"/>
      <c r="H24" s="105">
        <f t="shared" si="0"/>
        <v>0</v>
      </c>
      <c r="I24" s="24"/>
      <c r="J24" s="24"/>
      <c r="K24" s="24"/>
      <c r="L24" s="41"/>
      <c r="M24" s="86">
        <f>'OFERTA III'!D40</f>
        <v>6</v>
      </c>
      <c r="N24" s="105">
        <f>(SUMIFS($H$19:$H$168,$C$19:$C$168,$M24))*'OFERTA III'!W40</f>
        <v>0</v>
      </c>
      <c r="O24" s="105">
        <f>(SUMIFS($H$19:$H$168,$C$19:$C$168,$M24))*'OFERTA III'!X40</f>
        <v>0</v>
      </c>
      <c r="P24" s="105">
        <f>(SUMIFS($H$19:$H$168,$C$19:$C$168,$M24))*'OFERTA III'!Y40</f>
        <v>0</v>
      </c>
      <c r="Q24" s="105">
        <f>(SUMIFS($H$19:$H$168,$C$19:$C$168,$M24))*'OFERTA III'!Z40</f>
        <v>0</v>
      </c>
      <c r="R24" s="105">
        <f>(SUMIFS($H$19:$H$168,$C$19:$C$168,$M24))*'OFERTA III'!AA40</f>
        <v>0</v>
      </c>
      <c r="S24" s="105">
        <f>(SUMIFS($H$19:$H$168,$C$19:$C$168,$M24))*'OFERTA III'!AB40</f>
        <v>0</v>
      </c>
      <c r="T24" s="105">
        <f>(SUMIFS($H$19:$H$168,$C$19:$C$168,$M24))*'OFERTA III'!AC40</f>
        <v>0</v>
      </c>
      <c r="U24" s="105">
        <f>(SUMIFS($H$19:$H$168,$C$19:$C$168,$M24))*'OFERTA III'!AD40</f>
        <v>0</v>
      </c>
      <c r="V24" s="105">
        <f>(SUMIFS($H$19:$H$168,$C$19:$C$168,$M24))*'OFERTA III'!AE40</f>
        <v>0</v>
      </c>
      <c r="W24" s="105">
        <f>(SUMIFS($H$19:$H$168,$C$19:$C$168,$M24))*'OFERTA III'!AF40</f>
        <v>0</v>
      </c>
      <c r="X24" s="24"/>
      <c r="Y24" s="24"/>
      <c r="Z24" s="24"/>
      <c r="AA24" s="24"/>
      <c r="AB24" s="24"/>
      <c r="AC24" s="24"/>
      <c r="AD24" s="24"/>
      <c r="AE24" s="24"/>
      <c r="AF24" s="24"/>
      <c r="AG24" s="24"/>
    </row>
    <row r="25" spans="1:33" ht="16.5" customHeight="1" thickTop="1" thickBot="1" x14ac:dyDescent="0.25">
      <c r="A25" s="24"/>
      <c r="B25" s="108"/>
      <c r="C25" s="102">
        <f>'OFERTA III'!D36</f>
        <v>2</v>
      </c>
      <c r="D25" s="415">
        <f>C25</f>
        <v>2</v>
      </c>
      <c r="E25" s="415"/>
      <c r="F25" s="415"/>
      <c r="G25" s="415"/>
      <c r="H25" s="103"/>
      <c r="I25" s="24"/>
      <c r="J25" s="24"/>
      <c r="K25" s="24"/>
      <c r="L25" s="41"/>
      <c r="M25" s="86">
        <f>'OFERTA III'!D41</f>
        <v>7</v>
      </c>
      <c r="N25" s="105">
        <f>(SUMIFS($H$19:$H$168,$C$19:$C$168,$M25))*'OFERTA III'!W41</f>
        <v>0</v>
      </c>
      <c r="O25" s="105">
        <f>(SUMIFS($H$19:$H$168,$C$19:$C$168,$M25))*'OFERTA III'!X41</f>
        <v>0</v>
      </c>
      <c r="P25" s="105">
        <f>(SUMIFS($H$19:$H$168,$C$19:$C$168,$M25))*'OFERTA III'!Y41</f>
        <v>0</v>
      </c>
      <c r="Q25" s="105">
        <f>(SUMIFS($H$19:$H$168,$C$19:$C$168,$M25))*'OFERTA III'!Z41</f>
        <v>0</v>
      </c>
      <c r="R25" s="105">
        <f>(SUMIFS($H$19:$H$168,$C$19:$C$168,$M25))*'OFERTA III'!AA41</f>
        <v>0</v>
      </c>
      <c r="S25" s="105">
        <f>(SUMIFS($H$19:$H$168,$C$19:$C$168,$M25))*'OFERTA III'!AB41</f>
        <v>0</v>
      </c>
      <c r="T25" s="105">
        <f>(SUMIFS($H$19:$H$168,$C$19:$C$168,$M25))*'OFERTA III'!AC41</f>
        <v>0</v>
      </c>
      <c r="U25" s="105">
        <f>(SUMIFS($H$19:$H$168,$C$19:$C$168,$M25))*'OFERTA III'!AD41</f>
        <v>0</v>
      </c>
      <c r="V25" s="105">
        <f>(SUMIFS($H$19:$H$168,$C$19:$C$168,$M25))*'OFERTA III'!AE41</f>
        <v>0</v>
      </c>
      <c r="W25" s="105">
        <f>(SUMIFS($H$19:$H$168,$C$19:$C$168,$M25))*'OFERTA III'!AF41</f>
        <v>0</v>
      </c>
      <c r="X25" s="24"/>
      <c r="Y25" s="24"/>
      <c r="Z25" s="24"/>
      <c r="AA25" s="24"/>
      <c r="AB25" s="24"/>
      <c r="AC25" s="24"/>
      <c r="AD25" s="24"/>
      <c r="AE25" s="24"/>
      <c r="AF25" s="24"/>
      <c r="AG25" s="24"/>
    </row>
    <row r="26" spans="1:33" ht="13.5" thickTop="1" thickBot="1" x14ac:dyDescent="0.25">
      <c r="A26" s="24"/>
      <c r="B26" s="108"/>
      <c r="C26" s="104">
        <f>$C$25</f>
        <v>2</v>
      </c>
      <c r="D26" s="18"/>
      <c r="E26" s="18"/>
      <c r="F26" s="18"/>
      <c r="G26" s="18"/>
      <c r="H26" s="105">
        <f t="shared" si="0"/>
        <v>0</v>
      </c>
      <c r="I26" s="24"/>
      <c r="J26" s="24"/>
      <c r="K26" s="24"/>
      <c r="L26" s="41"/>
      <c r="M26" s="86">
        <f>'OFERTA III'!D42</f>
        <v>8</v>
      </c>
      <c r="N26" s="105">
        <f>(SUMIFS($H$19:$H$168,$C$19:$C$168,$M26))*'OFERTA III'!W42</f>
        <v>0</v>
      </c>
      <c r="O26" s="105">
        <f>(SUMIFS($H$19:$H$168,$C$19:$C$168,$M26))*'OFERTA III'!X42</f>
        <v>0</v>
      </c>
      <c r="P26" s="105">
        <f>(SUMIFS($H$19:$H$168,$C$19:$C$168,$M26))*'OFERTA III'!Y42</f>
        <v>0</v>
      </c>
      <c r="Q26" s="105">
        <f>(SUMIFS($H$19:$H$168,$C$19:$C$168,$M26))*'OFERTA III'!Z42</f>
        <v>0</v>
      </c>
      <c r="R26" s="105">
        <f>(SUMIFS($H$19:$H$168,$C$19:$C$168,$M26))*'OFERTA III'!AA42</f>
        <v>0</v>
      </c>
      <c r="S26" s="105">
        <f>(SUMIFS($H$19:$H$168,$C$19:$C$168,$M26))*'OFERTA III'!AB42</f>
        <v>0</v>
      </c>
      <c r="T26" s="105">
        <f>(SUMIFS($H$19:$H$168,$C$19:$C$168,$M26))*'OFERTA III'!AC42</f>
        <v>0</v>
      </c>
      <c r="U26" s="105">
        <f>(SUMIFS($H$19:$H$168,$C$19:$C$168,$M26))*'OFERTA III'!AD42</f>
        <v>0</v>
      </c>
      <c r="V26" s="105">
        <f>(SUMIFS($H$19:$H$168,$C$19:$C$168,$M26))*'OFERTA III'!AE42</f>
        <v>0</v>
      </c>
      <c r="W26" s="105">
        <f>(SUMIFS($H$19:$H$168,$C$19:$C$168,$M26))*'OFERTA III'!AF42</f>
        <v>0</v>
      </c>
      <c r="X26" s="24"/>
      <c r="Y26" s="24"/>
      <c r="Z26" s="24"/>
      <c r="AA26" s="24"/>
      <c r="AB26" s="24"/>
      <c r="AC26" s="24"/>
      <c r="AD26" s="24"/>
      <c r="AE26" s="24"/>
      <c r="AF26" s="24"/>
      <c r="AG26" s="24"/>
    </row>
    <row r="27" spans="1:33" ht="13.5" thickTop="1" thickBot="1" x14ac:dyDescent="0.25">
      <c r="A27" s="24"/>
      <c r="B27" s="108"/>
      <c r="C27" s="104">
        <f>$C$25</f>
        <v>2</v>
      </c>
      <c r="D27" s="18"/>
      <c r="E27" s="18"/>
      <c r="F27" s="18"/>
      <c r="G27" s="18"/>
      <c r="H27" s="105">
        <f t="shared" si="0"/>
        <v>0</v>
      </c>
      <c r="I27" s="24"/>
      <c r="J27" s="24"/>
      <c r="K27" s="24"/>
      <c r="L27" s="41"/>
      <c r="M27" s="86">
        <f>'OFERTA III'!D43</f>
        <v>9</v>
      </c>
      <c r="N27" s="105">
        <f>(SUMIFS($H$19:$H$168,$C$19:$C$168,$M27))*'OFERTA III'!W43</f>
        <v>0</v>
      </c>
      <c r="O27" s="105">
        <f>(SUMIFS($H$19:$H$168,$C$19:$C$168,$M27))*'OFERTA III'!X43</f>
        <v>0</v>
      </c>
      <c r="P27" s="105">
        <f>(SUMIFS($H$19:$H$168,$C$19:$C$168,$M27))*'OFERTA III'!Y43</f>
        <v>0</v>
      </c>
      <c r="Q27" s="105">
        <f>(SUMIFS($H$19:$H$168,$C$19:$C$168,$M27))*'OFERTA III'!Z43</f>
        <v>0</v>
      </c>
      <c r="R27" s="105">
        <f>(SUMIFS($H$19:$H$168,$C$19:$C$168,$M27))*'OFERTA III'!AA43</f>
        <v>0</v>
      </c>
      <c r="S27" s="105">
        <f>(SUMIFS($H$19:$H$168,$C$19:$C$168,$M27))*'OFERTA III'!AB43</f>
        <v>0</v>
      </c>
      <c r="T27" s="105">
        <f>(SUMIFS($H$19:$H$168,$C$19:$C$168,$M27))*'OFERTA III'!AC43</f>
        <v>0</v>
      </c>
      <c r="U27" s="105">
        <f>(SUMIFS($H$19:$H$168,$C$19:$C$168,$M27))*'OFERTA III'!AD43</f>
        <v>0</v>
      </c>
      <c r="V27" s="105">
        <f>(SUMIFS($H$19:$H$168,$C$19:$C$168,$M27))*'OFERTA III'!AE43</f>
        <v>0</v>
      </c>
      <c r="W27" s="105">
        <f>(SUMIFS($H$19:$H$168,$C$19:$C$168,$M27))*'OFERTA III'!AF43</f>
        <v>0</v>
      </c>
      <c r="X27" s="24"/>
      <c r="Y27" s="24"/>
      <c r="Z27" s="24"/>
      <c r="AA27" s="24"/>
      <c r="AB27" s="24"/>
      <c r="AC27" s="24"/>
      <c r="AD27" s="24"/>
      <c r="AE27" s="24"/>
      <c r="AF27" s="24"/>
      <c r="AG27" s="24"/>
    </row>
    <row r="28" spans="1:33" ht="13.5" thickTop="1" thickBot="1" x14ac:dyDescent="0.25">
      <c r="A28" s="24"/>
      <c r="B28" s="108"/>
      <c r="C28" s="104">
        <f>$C$25</f>
        <v>2</v>
      </c>
      <c r="D28" s="18"/>
      <c r="E28" s="18"/>
      <c r="F28" s="18"/>
      <c r="G28" s="18"/>
      <c r="H28" s="105">
        <f t="shared" si="0"/>
        <v>0</v>
      </c>
      <c r="I28" s="24"/>
      <c r="J28" s="24"/>
      <c r="K28" s="24"/>
      <c r="L28" s="41"/>
      <c r="M28" s="86">
        <f>'OFERTA III'!D44</f>
        <v>10</v>
      </c>
      <c r="N28" s="105">
        <f>(SUMIFS($H$19:$H$168,$C$19:$C$168,$M28))*'OFERTA III'!W44</f>
        <v>0</v>
      </c>
      <c r="O28" s="105">
        <f>(SUMIFS($H$19:$H$168,$C$19:$C$168,$M28))*'OFERTA III'!X44</f>
        <v>0</v>
      </c>
      <c r="P28" s="105">
        <f>(SUMIFS($H$19:$H$168,$C$19:$C$168,$M28))*'OFERTA III'!Y44</f>
        <v>0</v>
      </c>
      <c r="Q28" s="105">
        <f>(SUMIFS($H$19:$H$168,$C$19:$C$168,$M28))*'OFERTA III'!Z44</f>
        <v>0</v>
      </c>
      <c r="R28" s="105">
        <f>(SUMIFS($H$19:$H$168,$C$19:$C$168,$M28))*'OFERTA III'!AA44</f>
        <v>0</v>
      </c>
      <c r="S28" s="105">
        <f>(SUMIFS($H$19:$H$168,$C$19:$C$168,$M28))*'OFERTA III'!AB44</f>
        <v>0</v>
      </c>
      <c r="T28" s="105">
        <f>(SUMIFS($H$19:$H$168,$C$19:$C$168,$M28))*'OFERTA III'!AC44</f>
        <v>0</v>
      </c>
      <c r="U28" s="105">
        <f>(SUMIFS($H$19:$H$168,$C$19:$C$168,$M28))*'OFERTA III'!AD44</f>
        <v>0</v>
      </c>
      <c r="V28" s="105">
        <f>(SUMIFS($H$19:$H$168,$C$19:$C$168,$M28))*'OFERTA III'!AE44</f>
        <v>0</v>
      </c>
      <c r="W28" s="105">
        <f>(SUMIFS($H$19:$H$168,$C$19:$C$168,$M28))*'OFERTA III'!AF44</f>
        <v>0</v>
      </c>
      <c r="X28" s="24"/>
      <c r="Y28" s="24"/>
      <c r="Z28" s="24"/>
      <c r="AA28" s="24"/>
      <c r="AB28" s="24"/>
      <c r="AC28" s="24"/>
      <c r="AD28" s="24"/>
      <c r="AE28" s="24"/>
      <c r="AF28" s="24"/>
      <c r="AG28" s="24"/>
    </row>
    <row r="29" spans="1:33" ht="13.5" thickTop="1" thickBot="1" x14ac:dyDescent="0.25">
      <c r="A29" s="24"/>
      <c r="B29" s="108"/>
      <c r="C29" s="104">
        <f>$C$25</f>
        <v>2</v>
      </c>
      <c r="D29" s="18"/>
      <c r="E29" s="18"/>
      <c r="F29" s="18"/>
      <c r="G29" s="18"/>
      <c r="H29" s="105">
        <f t="shared" si="0"/>
        <v>0</v>
      </c>
      <c r="I29" s="24"/>
      <c r="J29" s="24"/>
      <c r="K29" s="24"/>
      <c r="L29" s="41"/>
      <c r="M29" s="86">
        <f>'OFERTA III'!D45</f>
        <v>11</v>
      </c>
      <c r="N29" s="105">
        <f>(SUMIFS($H$19:$H$168,$C$19:$C$168,$M29))*'OFERTA III'!W45</f>
        <v>0</v>
      </c>
      <c r="O29" s="105">
        <f>(SUMIFS($H$19:$H$168,$C$19:$C$168,$M29))*'OFERTA III'!X45</f>
        <v>0</v>
      </c>
      <c r="P29" s="105">
        <f>(SUMIFS($H$19:$H$168,$C$19:$C$168,$M29))*'OFERTA III'!Y45</f>
        <v>0</v>
      </c>
      <c r="Q29" s="105">
        <f>(SUMIFS($H$19:$H$168,$C$19:$C$168,$M29))*'OFERTA III'!Z45</f>
        <v>0</v>
      </c>
      <c r="R29" s="105">
        <f>(SUMIFS($H$19:$H$168,$C$19:$C$168,$M29))*'OFERTA III'!AA45</f>
        <v>0</v>
      </c>
      <c r="S29" s="105">
        <f>(SUMIFS($H$19:$H$168,$C$19:$C$168,$M29))*'OFERTA III'!AB45</f>
        <v>0</v>
      </c>
      <c r="T29" s="105">
        <f>(SUMIFS($H$19:$H$168,$C$19:$C$168,$M29))*'OFERTA III'!AC45</f>
        <v>0</v>
      </c>
      <c r="U29" s="105">
        <f>(SUMIFS($H$19:$H$168,$C$19:$C$168,$M29))*'OFERTA III'!AD45</f>
        <v>0</v>
      </c>
      <c r="V29" s="105">
        <f>(SUMIFS($H$19:$H$168,$C$19:$C$168,$M29))*'OFERTA III'!AE45</f>
        <v>0</v>
      </c>
      <c r="W29" s="105">
        <f>(SUMIFS($H$19:$H$168,$C$19:$C$168,$M29))*'OFERTA III'!AF45</f>
        <v>0</v>
      </c>
      <c r="X29" s="24"/>
      <c r="Y29" s="24"/>
      <c r="Z29" s="24"/>
      <c r="AA29" s="24"/>
      <c r="AB29" s="24"/>
      <c r="AC29" s="24"/>
      <c r="AD29" s="24"/>
      <c r="AE29" s="24"/>
      <c r="AF29" s="24"/>
      <c r="AG29" s="24"/>
    </row>
    <row r="30" spans="1:33" ht="13.5" thickTop="1" thickBot="1" x14ac:dyDescent="0.25">
      <c r="A30" s="24"/>
      <c r="B30" s="108"/>
      <c r="C30" s="104">
        <f>$C$25</f>
        <v>2</v>
      </c>
      <c r="D30" s="18"/>
      <c r="E30" s="18"/>
      <c r="F30" s="18"/>
      <c r="G30" s="18"/>
      <c r="H30" s="105">
        <f t="shared" si="0"/>
        <v>0</v>
      </c>
      <c r="I30" s="24"/>
      <c r="J30" s="24"/>
      <c r="K30" s="24"/>
      <c r="L30" s="41"/>
      <c r="M30" s="86">
        <f>'OFERTA III'!D46</f>
        <v>12</v>
      </c>
      <c r="N30" s="105">
        <f>(SUMIFS($H$19:$H$168,$C$19:$C$168,$M30))*'OFERTA III'!W46</f>
        <v>0</v>
      </c>
      <c r="O30" s="105">
        <f>(SUMIFS($H$19:$H$168,$C$19:$C$168,$M30))*'OFERTA III'!X46</f>
        <v>0</v>
      </c>
      <c r="P30" s="105">
        <f>(SUMIFS($H$19:$H$168,$C$19:$C$168,$M30))*'OFERTA III'!Y46</f>
        <v>0</v>
      </c>
      <c r="Q30" s="105">
        <f>(SUMIFS($H$19:$H$168,$C$19:$C$168,$M30))*'OFERTA III'!Z46</f>
        <v>0</v>
      </c>
      <c r="R30" s="105">
        <f>(SUMIFS($H$19:$H$168,$C$19:$C$168,$M30))*'OFERTA III'!AA46</f>
        <v>0</v>
      </c>
      <c r="S30" s="105">
        <f>(SUMIFS($H$19:$H$168,$C$19:$C$168,$M30))*'OFERTA III'!AB46</f>
        <v>0</v>
      </c>
      <c r="T30" s="105">
        <f>(SUMIFS($H$19:$H$168,$C$19:$C$168,$M30))*'OFERTA III'!AC46</f>
        <v>0</v>
      </c>
      <c r="U30" s="105">
        <f>(SUMIFS($H$19:$H$168,$C$19:$C$168,$M30))*'OFERTA III'!AD46</f>
        <v>0</v>
      </c>
      <c r="V30" s="105">
        <f>(SUMIFS($H$19:$H$168,$C$19:$C$168,$M30))*'OFERTA III'!AE46</f>
        <v>0</v>
      </c>
      <c r="W30" s="105">
        <f>(SUMIFS($H$19:$H$168,$C$19:$C$168,$M30))*'OFERTA III'!AF46</f>
        <v>0</v>
      </c>
      <c r="X30" s="24"/>
      <c r="Y30" s="24"/>
      <c r="Z30" s="24"/>
      <c r="AA30" s="24"/>
      <c r="AB30" s="24"/>
      <c r="AC30" s="24"/>
      <c r="AD30" s="24"/>
      <c r="AE30" s="24"/>
      <c r="AF30" s="24"/>
      <c r="AG30" s="24"/>
    </row>
    <row r="31" spans="1:33" ht="16.5" customHeight="1" thickTop="1" thickBot="1" x14ac:dyDescent="0.25">
      <c r="A31" s="24"/>
      <c r="B31" s="108"/>
      <c r="C31" s="102">
        <f>'OFERTA III'!D37</f>
        <v>3</v>
      </c>
      <c r="D31" s="415">
        <f>C31</f>
        <v>3</v>
      </c>
      <c r="E31" s="415"/>
      <c r="F31" s="415"/>
      <c r="G31" s="415"/>
      <c r="H31" s="103"/>
      <c r="I31" s="24"/>
      <c r="J31" s="24"/>
      <c r="K31" s="24"/>
      <c r="L31" s="41"/>
      <c r="M31" s="86">
        <f>'OFERTA III'!D47</f>
        <v>13</v>
      </c>
      <c r="N31" s="105">
        <f>(SUMIFS($H$19:$H$168,$C$19:$C$168,$M31))*'OFERTA III'!W47</f>
        <v>0</v>
      </c>
      <c r="O31" s="105">
        <f>(SUMIFS($H$19:$H$168,$C$19:$C$168,$M31))*'OFERTA III'!X47</f>
        <v>0</v>
      </c>
      <c r="P31" s="105">
        <f>(SUMIFS($H$19:$H$168,$C$19:$C$168,$M31))*'OFERTA III'!Y47</f>
        <v>0</v>
      </c>
      <c r="Q31" s="105">
        <f>(SUMIFS($H$19:$H$168,$C$19:$C$168,$M31))*'OFERTA III'!Z47</f>
        <v>0</v>
      </c>
      <c r="R31" s="105">
        <f>(SUMIFS($H$19:$H$168,$C$19:$C$168,$M31))*'OFERTA III'!AA47</f>
        <v>0</v>
      </c>
      <c r="S31" s="105">
        <f>(SUMIFS($H$19:$H$168,$C$19:$C$168,$M31))*'OFERTA III'!AB47</f>
        <v>0</v>
      </c>
      <c r="T31" s="105">
        <f>(SUMIFS($H$19:$H$168,$C$19:$C$168,$M31))*'OFERTA III'!AC47</f>
        <v>0</v>
      </c>
      <c r="U31" s="105">
        <f>(SUMIFS($H$19:$H$168,$C$19:$C$168,$M31))*'OFERTA III'!AD47</f>
        <v>0</v>
      </c>
      <c r="V31" s="105">
        <f>(SUMIFS($H$19:$H$168,$C$19:$C$168,$M31))*'OFERTA III'!AE47</f>
        <v>0</v>
      </c>
      <c r="W31" s="105">
        <f>(SUMIFS($H$19:$H$168,$C$19:$C$168,$M31))*'OFERTA III'!AF47</f>
        <v>0</v>
      </c>
      <c r="X31" s="24"/>
      <c r="Y31" s="24"/>
      <c r="Z31" s="24"/>
      <c r="AA31" s="24"/>
      <c r="AB31" s="24"/>
      <c r="AC31" s="24"/>
      <c r="AD31" s="24"/>
      <c r="AE31" s="24"/>
      <c r="AF31" s="24"/>
      <c r="AG31" s="24"/>
    </row>
    <row r="32" spans="1:33" ht="13.5" thickTop="1" thickBot="1" x14ac:dyDescent="0.25">
      <c r="A32" s="24"/>
      <c r="B32" s="108"/>
      <c r="C32" s="104">
        <f>$C$31</f>
        <v>3</v>
      </c>
      <c r="D32" s="18"/>
      <c r="E32" s="18"/>
      <c r="F32" s="18"/>
      <c r="G32" s="18"/>
      <c r="H32" s="105">
        <f t="shared" si="0"/>
        <v>0</v>
      </c>
      <c r="I32" s="24"/>
      <c r="J32" s="24"/>
      <c r="K32" s="24"/>
      <c r="L32" s="41"/>
      <c r="M32" s="86">
        <f>'OFERTA III'!D48</f>
        <v>14</v>
      </c>
      <c r="N32" s="105">
        <f>(SUMIFS($H$19:$H$168,$C$19:$C$168,$M32))*'OFERTA III'!W48</f>
        <v>0</v>
      </c>
      <c r="O32" s="105">
        <f>(SUMIFS($H$19:$H$168,$C$19:$C$168,$M32))*'OFERTA III'!X48</f>
        <v>0</v>
      </c>
      <c r="P32" s="105">
        <f>(SUMIFS($H$19:$H$168,$C$19:$C$168,$M32))*'OFERTA III'!Y48</f>
        <v>0</v>
      </c>
      <c r="Q32" s="105">
        <f>(SUMIFS($H$19:$H$168,$C$19:$C$168,$M32))*'OFERTA III'!Z48</f>
        <v>0</v>
      </c>
      <c r="R32" s="105">
        <f>(SUMIFS($H$19:$H$168,$C$19:$C$168,$M32))*'OFERTA III'!AA48</f>
        <v>0</v>
      </c>
      <c r="S32" s="105">
        <f>(SUMIFS($H$19:$H$168,$C$19:$C$168,$M32))*'OFERTA III'!AB48</f>
        <v>0</v>
      </c>
      <c r="T32" s="105">
        <f>(SUMIFS($H$19:$H$168,$C$19:$C$168,$M32))*'OFERTA III'!AC48</f>
        <v>0</v>
      </c>
      <c r="U32" s="105">
        <f>(SUMIFS($H$19:$H$168,$C$19:$C$168,$M32))*'OFERTA III'!AD48</f>
        <v>0</v>
      </c>
      <c r="V32" s="105">
        <f>(SUMIFS($H$19:$H$168,$C$19:$C$168,$M32))*'OFERTA III'!AE48</f>
        <v>0</v>
      </c>
      <c r="W32" s="105">
        <f>(SUMIFS($H$19:$H$168,$C$19:$C$168,$M32))*'OFERTA III'!AF48</f>
        <v>0</v>
      </c>
      <c r="X32" s="24"/>
      <c r="Y32" s="24"/>
      <c r="Z32" s="24"/>
      <c r="AA32" s="24"/>
      <c r="AB32" s="24"/>
      <c r="AC32" s="24"/>
      <c r="AD32" s="24"/>
      <c r="AE32" s="24"/>
      <c r="AF32" s="24"/>
      <c r="AG32" s="24"/>
    </row>
    <row r="33" spans="1:33" ht="13.5" thickTop="1" thickBot="1" x14ac:dyDescent="0.25">
      <c r="A33" s="24"/>
      <c r="B33" s="108"/>
      <c r="C33" s="104">
        <f>$C$31</f>
        <v>3</v>
      </c>
      <c r="D33" s="18"/>
      <c r="E33" s="18"/>
      <c r="F33" s="18"/>
      <c r="G33" s="18"/>
      <c r="H33" s="105">
        <f t="shared" si="0"/>
        <v>0</v>
      </c>
      <c r="I33" s="24"/>
      <c r="J33" s="24"/>
      <c r="K33" s="24"/>
      <c r="L33" s="41"/>
      <c r="M33" s="86">
        <f>'OFERTA III'!D49</f>
        <v>15</v>
      </c>
      <c r="N33" s="105">
        <f>(SUMIFS($H$19:$H$168,$C$19:$C$168,$M33))*'OFERTA III'!W49</f>
        <v>0</v>
      </c>
      <c r="O33" s="105">
        <f>(SUMIFS($H$19:$H$168,$C$19:$C$168,$M33))*'OFERTA III'!X49</f>
        <v>0</v>
      </c>
      <c r="P33" s="105">
        <f>(SUMIFS($H$19:$H$168,$C$19:$C$168,$M33))*'OFERTA III'!Y49</f>
        <v>0</v>
      </c>
      <c r="Q33" s="105">
        <f>(SUMIFS($H$19:$H$168,$C$19:$C$168,$M33))*'OFERTA III'!Z49</f>
        <v>0</v>
      </c>
      <c r="R33" s="105">
        <f>(SUMIFS($H$19:$H$168,$C$19:$C$168,$M33))*'OFERTA III'!AA49</f>
        <v>0</v>
      </c>
      <c r="S33" s="105">
        <f>(SUMIFS($H$19:$H$168,$C$19:$C$168,$M33))*'OFERTA III'!AB49</f>
        <v>0</v>
      </c>
      <c r="T33" s="105">
        <f>(SUMIFS($H$19:$H$168,$C$19:$C$168,$M33))*'OFERTA III'!AC49</f>
        <v>0</v>
      </c>
      <c r="U33" s="105">
        <f>(SUMIFS($H$19:$H$168,$C$19:$C$168,$M33))*'OFERTA III'!AD49</f>
        <v>0</v>
      </c>
      <c r="V33" s="105">
        <f>(SUMIFS($H$19:$H$168,$C$19:$C$168,$M33))*'OFERTA III'!AE49</f>
        <v>0</v>
      </c>
      <c r="W33" s="105">
        <f>(SUMIFS($H$19:$H$168,$C$19:$C$168,$M33))*'OFERTA III'!AF49</f>
        <v>0</v>
      </c>
      <c r="X33" s="24"/>
      <c r="Y33" s="24"/>
      <c r="Z33" s="24"/>
      <c r="AA33" s="24"/>
      <c r="AB33" s="24"/>
      <c r="AC33" s="24"/>
      <c r="AD33" s="24"/>
      <c r="AE33" s="24"/>
      <c r="AF33" s="24"/>
      <c r="AG33" s="24"/>
    </row>
    <row r="34" spans="1:33" ht="13.5" thickTop="1" thickBot="1" x14ac:dyDescent="0.25">
      <c r="A34" s="24"/>
      <c r="B34" s="108"/>
      <c r="C34" s="104">
        <f>$C$31</f>
        <v>3</v>
      </c>
      <c r="D34" s="18"/>
      <c r="E34" s="18"/>
      <c r="F34" s="18"/>
      <c r="G34" s="18"/>
      <c r="H34" s="105">
        <f t="shared" si="0"/>
        <v>0</v>
      </c>
      <c r="I34" s="24"/>
      <c r="J34" s="24"/>
      <c r="K34" s="24"/>
      <c r="L34" s="41"/>
      <c r="M34" s="86">
        <f>'OFERTA III'!D50</f>
        <v>16</v>
      </c>
      <c r="N34" s="105">
        <f>(SUMIFS($H$19:$H$168,$C$19:$C$168,$M34))*'OFERTA III'!W50</f>
        <v>0</v>
      </c>
      <c r="O34" s="105">
        <f>(SUMIFS($H$19:$H$168,$C$19:$C$168,$M34))*'OFERTA III'!X50</f>
        <v>0</v>
      </c>
      <c r="P34" s="105">
        <f>(SUMIFS($H$19:$H$168,$C$19:$C$168,$M34))*'OFERTA III'!Y50</f>
        <v>0</v>
      </c>
      <c r="Q34" s="105">
        <f>(SUMIFS($H$19:$H$168,$C$19:$C$168,$M34))*'OFERTA III'!Z50</f>
        <v>0</v>
      </c>
      <c r="R34" s="105">
        <f>(SUMIFS($H$19:$H$168,$C$19:$C$168,$M34))*'OFERTA III'!AA50</f>
        <v>0</v>
      </c>
      <c r="S34" s="105">
        <f>(SUMIFS($H$19:$H$168,$C$19:$C$168,$M34))*'OFERTA III'!AB50</f>
        <v>0</v>
      </c>
      <c r="T34" s="105">
        <f>(SUMIFS($H$19:$H$168,$C$19:$C$168,$M34))*'OFERTA III'!AC50</f>
        <v>0</v>
      </c>
      <c r="U34" s="105">
        <f>(SUMIFS($H$19:$H$168,$C$19:$C$168,$M34))*'OFERTA III'!AD50</f>
        <v>0</v>
      </c>
      <c r="V34" s="105">
        <f>(SUMIFS($H$19:$H$168,$C$19:$C$168,$M34))*'OFERTA III'!AE50</f>
        <v>0</v>
      </c>
      <c r="W34" s="105">
        <f>(SUMIFS($H$19:$H$168,$C$19:$C$168,$M34))*'OFERTA III'!AF50</f>
        <v>0</v>
      </c>
      <c r="X34" s="24"/>
      <c r="Y34" s="24"/>
      <c r="Z34" s="24"/>
      <c r="AA34" s="24"/>
      <c r="AB34" s="24"/>
      <c r="AC34" s="24"/>
      <c r="AD34" s="24"/>
      <c r="AE34" s="24"/>
      <c r="AF34" s="24"/>
      <c r="AG34" s="24"/>
    </row>
    <row r="35" spans="1:33" ht="13.5" thickTop="1" thickBot="1" x14ac:dyDescent="0.25">
      <c r="A35" s="24"/>
      <c r="B35" s="108"/>
      <c r="C35" s="106">
        <f>$C$31</f>
        <v>3</v>
      </c>
      <c r="D35" s="18"/>
      <c r="E35" s="18"/>
      <c r="F35" s="18"/>
      <c r="G35" s="18"/>
      <c r="H35" s="105">
        <f t="shared" si="0"/>
        <v>0</v>
      </c>
      <c r="I35" s="24"/>
      <c r="J35" s="24"/>
      <c r="K35" s="24"/>
      <c r="L35" s="41"/>
      <c r="M35" s="86">
        <f>'OFERTA III'!D51</f>
        <v>17</v>
      </c>
      <c r="N35" s="105">
        <f>(SUMIFS($H$19:$H$168,$C$19:$C$168,$M35))*'OFERTA III'!W51</f>
        <v>0</v>
      </c>
      <c r="O35" s="105">
        <f>(SUMIFS($H$19:$H$168,$C$19:$C$168,$M35))*'OFERTA III'!X51</f>
        <v>0</v>
      </c>
      <c r="P35" s="105">
        <f>(SUMIFS($H$19:$H$168,$C$19:$C$168,$M35))*'OFERTA III'!Y51</f>
        <v>0</v>
      </c>
      <c r="Q35" s="105">
        <f>(SUMIFS($H$19:$H$168,$C$19:$C$168,$M35))*'OFERTA III'!Z51</f>
        <v>0</v>
      </c>
      <c r="R35" s="105">
        <f>(SUMIFS($H$19:$H$168,$C$19:$C$168,$M35))*'OFERTA III'!AA51</f>
        <v>0</v>
      </c>
      <c r="S35" s="105">
        <f>(SUMIFS($H$19:$H$168,$C$19:$C$168,$M35))*'OFERTA III'!AB51</f>
        <v>0</v>
      </c>
      <c r="T35" s="105">
        <f>(SUMIFS($H$19:$H$168,$C$19:$C$168,$M35))*'OFERTA III'!AC51</f>
        <v>0</v>
      </c>
      <c r="U35" s="105">
        <f>(SUMIFS($H$19:$H$168,$C$19:$C$168,$M35))*'OFERTA III'!AD51</f>
        <v>0</v>
      </c>
      <c r="V35" s="105">
        <f>(SUMIFS($H$19:$H$168,$C$19:$C$168,$M35))*'OFERTA III'!AE51</f>
        <v>0</v>
      </c>
      <c r="W35" s="105">
        <f>(SUMIFS($H$19:$H$168,$C$19:$C$168,$M35))*'OFERTA III'!AF51</f>
        <v>0</v>
      </c>
      <c r="X35" s="24"/>
      <c r="Y35" s="24"/>
      <c r="Z35" s="24"/>
      <c r="AA35" s="24"/>
      <c r="AB35" s="24"/>
      <c r="AC35" s="24"/>
      <c r="AD35" s="24"/>
      <c r="AE35" s="24"/>
      <c r="AF35" s="24"/>
      <c r="AG35" s="24"/>
    </row>
    <row r="36" spans="1:33" ht="13.5" thickTop="1" thickBot="1" x14ac:dyDescent="0.25">
      <c r="A36" s="24"/>
      <c r="B36" s="108"/>
      <c r="C36" s="106">
        <f>$C$31</f>
        <v>3</v>
      </c>
      <c r="D36" s="18"/>
      <c r="E36" s="18"/>
      <c r="F36" s="18"/>
      <c r="G36" s="18"/>
      <c r="H36" s="105">
        <f t="shared" si="0"/>
        <v>0</v>
      </c>
      <c r="I36" s="24"/>
      <c r="J36" s="24"/>
      <c r="K36" s="24"/>
      <c r="L36" s="41"/>
      <c r="M36" s="86">
        <f>'OFERTA III'!D52</f>
        <v>18</v>
      </c>
      <c r="N36" s="105">
        <f>(SUMIFS($H$19:$H$168,$C$19:$C$168,$M36))*'OFERTA III'!W52</f>
        <v>0</v>
      </c>
      <c r="O36" s="105">
        <f>(SUMIFS($H$19:$H$168,$C$19:$C$168,$M36))*'OFERTA III'!X52</f>
        <v>0</v>
      </c>
      <c r="P36" s="105">
        <f>(SUMIFS($H$19:$H$168,$C$19:$C$168,$M36))*'OFERTA III'!Y52</f>
        <v>0</v>
      </c>
      <c r="Q36" s="105">
        <f>(SUMIFS($H$19:$H$168,$C$19:$C$168,$M36))*'OFERTA III'!Z52</f>
        <v>0</v>
      </c>
      <c r="R36" s="105">
        <f>(SUMIFS($H$19:$H$168,$C$19:$C$168,$M36))*'OFERTA III'!AA52</f>
        <v>0</v>
      </c>
      <c r="S36" s="105">
        <f>(SUMIFS($H$19:$H$168,$C$19:$C$168,$M36))*'OFERTA III'!AB52</f>
        <v>0</v>
      </c>
      <c r="T36" s="105">
        <f>(SUMIFS($H$19:$H$168,$C$19:$C$168,$M36))*'OFERTA III'!AC52</f>
        <v>0</v>
      </c>
      <c r="U36" s="105">
        <f>(SUMIFS($H$19:$H$168,$C$19:$C$168,$M36))*'OFERTA III'!AD52</f>
        <v>0</v>
      </c>
      <c r="V36" s="105">
        <f>(SUMIFS($H$19:$H$168,$C$19:$C$168,$M36))*'OFERTA III'!AE52</f>
        <v>0</v>
      </c>
      <c r="W36" s="105">
        <f>(SUMIFS($H$19:$H$168,$C$19:$C$168,$M36))*'OFERTA III'!AF52</f>
        <v>0</v>
      </c>
      <c r="X36" s="24"/>
      <c r="Y36" s="24"/>
      <c r="Z36" s="24"/>
      <c r="AA36" s="24"/>
      <c r="AB36" s="24"/>
      <c r="AC36" s="24"/>
      <c r="AD36" s="24"/>
      <c r="AE36" s="24"/>
      <c r="AF36" s="24"/>
      <c r="AG36" s="24"/>
    </row>
    <row r="37" spans="1:33" ht="16.5" customHeight="1" thickTop="1" thickBot="1" x14ac:dyDescent="0.25">
      <c r="A37" s="24"/>
      <c r="B37" s="108"/>
      <c r="C37" s="102">
        <f>'OFERTA III'!D38</f>
        <v>4</v>
      </c>
      <c r="D37" s="415">
        <f>C37</f>
        <v>4</v>
      </c>
      <c r="E37" s="415"/>
      <c r="F37" s="415"/>
      <c r="G37" s="415"/>
      <c r="H37" s="103"/>
      <c r="I37" s="24"/>
      <c r="J37" s="24"/>
      <c r="K37" s="24"/>
      <c r="L37" s="41"/>
      <c r="M37" s="86">
        <f>'OFERTA III'!D53</f>
        <v>19</v>
      </c>
      <c r="N37" s="105">
        <f>(SUMIFS($H$19:$H$168,$C$19:$C$168,$M37))*'OFERTA III'!W53</f>
        <v>0</v>
      </c>
      <c r="O37" s="105">
        <f>(SUMIFS($H$19:$H$168,$C$19:$C$168,$M37))*'OFERTA III'!X53</f>
        <v>0</v>
      </c>
      <c r="P37" s="105">
        <f>(SUMIFS($H$19:$H$168,$C$19:$C$168,$M37))*'OFERTA III'!Y53</f>
        <v>0</v>
      </c>
      <c r="Q37" s="105">
        <f>(SUMIFS($H$19:$H$168,$C$19:$C$168,$M37))*'OFERTA III'!Z53</f>
        <v>0</v>
      </c>
      <c r="R37" s="105">
        <f>(SUMIFS($H$19:$H$168,$C$19:$C$168,$M37))*'OFERTA III'!AA53</f>
        <v>0</v>
      </c>
      <c r="S37" s="105">
        <f>(SUMIFS($H$19:$H$168,$C$19:$C$168,$M37))*'OFERTA III'!AB53</f>
        <v>0</v>
      </c>
      <c r="T37" s="105">
        <f>(SUMIFS($H$19:$H$168,$C$19:$C$168,$M37))*'OFERTA III'!AC53</f>
        <v>0</v>
      </c>
      <c r="U37" s="105">
        <f>(SUMIFS($H$19:$H$168,$C$19:$C$168,$M37))*'OFERTA III'!AD53</f>
        <v>0</v>
      </c>
      <c r="V37" s="105">
        <f>(SUMIFS($H$19:$H$168,$C$19:$C$168,$M37))*'OFERTA III'!AE53</f>
        <v>0</v>
      </c>
      <c r="W37" s="105">
        <f>(SUMIFS($H$19:$H$168,$C$19:$C$168,$M37))*'OFERTA III'!AF53</f>
        <v>0</v>
      </c>
      <c r="X37" s="24"/>
      <c r="Y37" s="24"/>
      <c r="Z37" s="24"/>
      <c r="AA37" s="24"/>
      <c r="AB37" s="24"/>
      <c r="AC37" s="24"/>
      <c r="AD37" s="24"/>
      <c r="AE37" s="24"/>
      <c r="AF37" s="24"/>
      <c r="AG37" s="24"/>
    </row>
    <row r="38" spans="1:33" ht="13.5" thickTop="1" thickBot="1" x14ac:dyDescent="0.25">
      <c r="A38" s="24"/>
      <c r="B38" s="108"/>
      <c r="C38" s="106">
        <f>$C$37</f>
        <v>4</v>
      </c>
      <c r="D38" s="18"/>
      <c r="E38" s="18"/>
      <c r="F38" s="18"/>
      <c r="G38" s="18"/>
      <c r="H38" s="105">
        <f t="shared" si="0"/>
        <v>0</v>
      </c>
      <c r="I38" s="24"/>
      <c r="J38" s="24"/>
      <c r="K38" s="24"/>
      <c r="L38" s="41"/>
      <c r="M38" s="86">
        <f>'OFERTA III'!D54</f>
        <v>20</v>
      </c>
      <c r="N38" s="105">
        <f>(SUMIFS($H$19:$H$168,$C$19:$C$168,$M38))*'OFERTA III'!W54</f>
        <v>0</v>
      </c>
      <c r="O38" s="105">
        <f>(SUMIFS($H$19:$H$168,$C$19:$C$168,$M38))*'OFERTA III'!X54</f>
        <v>0</v>
      </c>
      <c r="P38" s="105">
        <f>(SUMIFS($H$19:$H$168,$C$19:$C$168,$M38))*'OFERTA III'!Y54</f>
        <v>0</v>
      </c>
      <c r="Q38" s="105">
        <f>(SUMIFS($H$19:$H$168,$C$19:$C$168,$M38))*'OFERTA III'!Z54</f>
        <v>0</v>
      </c>
      <c r="R38" s="105">
        <f>(SUMIFS($H$19:$H$168,$C$19:$C$168,$M38))*'OFERTA III'!AA54</f>
        <v>0</v>
      </c>
      <c r="S38" s="105">
        <f>(SUMIFS($H$19:$H$168,$C$19:$C$168,$M38))*'OFERTA III'!AB54</f>
        <v>0</v>
      </c>
      <c r="T38" s="105">
        <f>(SUMIFS($H$19:$H$168,$C$19:$C$168,$M38))*'OFERTA III'!AC54</f>
        <v>0</v>
      </c>
      <c r="U38" s="105">
        <f>(SUMIFS($H$19:$H$168,$C$19:$C$168,$M38))*'OFERTA III'!AD54</f>
        <v>0</v>
      </c>
      <c r="V38" s="105">
        <f>(SUMIFS($H$19:$H$168,$C$19:$C$168,$M38))*'OFERTA III'!AE54</f>
        <v>0</v>
      </c>
      <c r="W38" s="105">
        <f>(SUMIFS($H$19:$H$168,$C$19:$C$168,$M38))*'OFERTA III'!AF54</f>
        <v>0</v>
      </c>
      <c r="X38" s="24"/>
      <c r="Y38" s="24"/>
      <c r="Z38" s="24"/>
      <c r="AA38" s="24"/>
      <c r="AB38" s="24"/>
      <c r="AC38" s="24"/>
      <c r="AD38" s="24"/>
      <c r="AE38" s="24"/>
      <c r="AF38" s="24"/>
      <c r="AG38" s="24"/>
    </row>
    <row r="39" spans="1:33" ht="13.5" thickTop="1" thickBot="1" x14ac:dyDescent="0.25">
      <c r="A39" s="24"/>
      <c r="B39" s="108"/>
      <c r="C39" s="106">
        <f>$C$37</f>
        <v>4</v>
      </c>
      <c r="D39" s="18"/>
      <c r="E39" s="18"/>
      <c r="F39" s="18"/>
      <c r="G39" s="18"/>
      <c r="H39" s="105">
        <f t="shared" si="0"/>
        <v>0</v>
      </c>
      <c r="I39" s="24"/>
      <c r="J39" s="24"/>
      <c r="K39" s="24"/>
      <c r="L39" s="41"/>
      <c r="M39" s="86">
        <f>'OFERTA III'!D55</f>
        <v>21</v>
      </c>
      <c r="N39" s="105">
        <f>(SUMIFS($H$19:$H$168,$C$19:$C$168,$M39))*'OFERTA III'!W55</f>
        <v>0</v>
      </c>
      <c r="O39" s="105">
        <f>(SUMIFS($H$19:$H$168,$C$19:$C$168,$M39))*'OFERTA III'!X55</f>
        <v>0</v>
      </c>
      <c r="P39" s="105">
        <f>(SUMIFS($H$19:$H$168,$C$19:$C$168,$M39))*'OFERTA III'!Y55</f>
        <v>0</v>
      </c>
      <c r="Q39" s="105">
        <f>(SUMIFS($H$19:$H$168,$C$19:$C$168,$M39))*'OFERTA III'!Z55</f>
        <v>0</v>
      </c>
      <c r="R39" s="105">
        <f>(SUMIFS($H$19:$H$168,$C$19:$C$168,$M39))*'OFERTA III'!AA55</f>
        <v>0</v>
      </c>
      <c r="S39" s="105">
        <f>(SUMIFS($H$19:$H$168,$C$19:$C$168,$M39))*'OFERTA III'!AB55</f>
        <v>0</v>
      </c>
      <c r="T39" s="105">
        <f>(SUMIFS($H$19:$H$168,$C$19:$C$168,$M39))*'OFERTA III'!AC55</f>
        <v>0</v>
      </c>
      <c r="U39" s="105">
        <f>(SUMIFS($H$19:$H$168,$C$19:$C$168,$M39))*'OFERTA III'!AD55</f>
        <v>0</v>
      </c>
      <c r="V39" s="105">
        <f>(SUMIFS($H$19:$H$168,$C$19:$C$168,$M39))*'OFERTA III'!AE55</f>
        <v>0</v>
      </c>
      <c r="W39" s="105">
        <f>(SUMIFS($H$19:$H$168,$C$19:$C$168,$M39))*'OFERTA III'!AF55</f>
        <v>0</v>
      </c>
      <c r="X39" s="24"/>
      <c r="Y39" s="24"/>
      <c r="Z39" s="24"/>
      <c r="AA39" s="24"/>
      <c r="AB39" s="24"/>
      <c r="AC39" s="24"/>
      <c r="AD39" s="24"/>
      <c r="AE39" s="24"/>
      <c r="AF39" s="24"/>
      <c r="AG39" s="24"/>
    </row>
    <row r="40" spans="1:33" ht="13.5" thickTop="1" thickBot="1" x14ac:dyDescent="0.25">
      <c r="A40" s="24"/>
      <c r="B40" s="108"/>
      <c r="C40" s="106">
        <f>$C$37</f>
        <v>4</v>
      </c>
      <c r="D40" s="18"/>
      <c r="E40" s="18"/>
      <c r="F40" s="18"/>
      <c r="G40" s="18"/>
      <c r="H40" s="105">
        <f t="shared" si="0"/>
        <v>0</v>
      </c>
      <c r="I40" s="24"/>
      <c r="J40" s="24"/>
      <c r="K40" s="24"/>
      <c r="L40" s="41"/>
      <c r="M40" s="86">
        <f>'OFERTA III'!D56</f>
        <v>22</v>
      </c>
      <c r="N40" s="105">
        <f>(SUMIFS($H$19:$H$168,$C$19:$C$168,$M40))*'OFERTA III'!W56</f>
        <v>0</v>
      </c>
      <c r="O40" s="105">
        <f>(SUMIFS($H$19:$H$168,$C$19:$C$168,$M40))*'OFERTA III'!X56</f>
        <v>0</v>
      </c>
      <c r="P40" s="105">
        <f>(SUMIFS($H$19:$H$168,$C$19:$C$168,$M40))*'OFERTA III'!Y56</f>
        <v>0</v>
      </c>
      <c r="Q40" s="105">
        <f>(SUMIFS($H$19:$H$168,$C$19:$C$168,$M40))*'OFERTA III'!Z56</f>
        <v>0</v>
      </c>
      <c r="R40" s="105">
        <f>(SUMIFS($H$19:$H$168,$C$19:$C$168,$M40))*'OFERTA III'!AA56</f>
        <v>0</v>
      </c>
      <c r="S40" s="105">
        <f>(SUMIFS($H$19:$H$168,$C$19:$C$168,$M40))*'OFERTA III'!AB56</f>
        <v>0</v>
      </c>
      <c r="T40" s="105">
        <f>(SUMIFS($H$19:$H$168,$C$19:$C$168,$M40))*'OFERTA III'!AC56</f>
        <v>0</v>
      </c>
      <c r="U40" s="105">
        <f>(SUMIFS($H$19:$H$168,$C$19:$C$168,$M40))*'OFERTA III'!AD56</f>
        <v>0</v>
      </c>
      <c r="V40" s="105">
        <f>(SUMIFS($H$19:$H$168,$C$19:$C$168,$M40))*'OFERTA III'!AE56</f>
        <v>0</v>
      </c>
      <c r="W40" s="105">
        <f>(SUMIFS($H$19:$H$168,$C$19:$C$168,$M40))*'OFERTA III'!AF56</f>
        <v>0</v>
      </c>
      <c r="X40" s="24"/>
      <c r="Y40" s="24"/>
      <c r="Z40" s="24"/>
      <c r="AA40" s="24"/>
      <c r="AB40" s="24"/>
      <c r="AC40" s="24"/>
      <c r="AD40" s="24"/>
      <c r="AE40" s="24"/>
      <c r="AF40" s="24"/>
      <c r="AG40" s="24"/>
    </row>
    <row r="41" spans="1:33" ht="13.5" thickTop="1" thickBot="1" x14ac:dyDescent="0.25">
      <c r="A41" s="24"/>
      <c r="B41" s="108"/>
      <c r="C41" s="106">
        <f>$C$37</f>
        <v>4</v>
      </c>
      <c r="D41" s="18"/>
      <c r="E41" s="18"/>
      <c r="F41" s="18"/>
      <c r="G41" s="18"/>
      <c r="H41" s="105">
        <f t="shared" si="0"/>
        <v>0</v>
      </c>
      <c r="I41" s="24"/>
      <c r="J41" s="24"/>
      <c r="K41" s="24"/>
      <c r="L41" s="41"/>
      <c r="M41" s="86">
        <f>'OFERTA III'!D57</f>
        <v>23</v>
      </c>
      <c r="N41" s="105">
        <f>(SUMIFS($H$19:$H$168,$C$19:$C$168,$M41))*'OFERTA III'!W57</f>
        <v>0</v>
      </c>
      <c r="O41" s="105">
        <f>(SUMIFS($H$19:$H$168,$C$19:$C$168,$M41))*'OFERTA III'!X57</f>
        <v>0</v>
      </c>
      <c r="P41" s="105">
        <f>(SUMIFS($H$19:$H$168,$C$19:$C$168,$M41))*'OFERTA III'!Y57</f>
        <v>0</v>
      </c>
      <c r="Q41" s="105">
        <f>(SUMIFS($H$19:$H$168,$C$19:$C$168,$M41))*'OFERTA III'!Z57</f>
        <v>0</v>
      </c>
      <c r="R41" s="105">
        <f>(SUMIFS($H$19:$H$168,$C$19:$C$168,$M41))*'OFERTA III'!AA57</f>
        <v>0</v>
      </c>
      <c r="S41" s="105">
        <f>(SUMIFS($H$19:$H$168,$C$19:$C$168,$M41))*'OFERTA III'!AB57</f>
        <v>0</v>
      </c>
      <c r="T41" s="105">
        <f>(SUMIFS($H$19:$H$168,$C$19:$C$168,$M41))*'OFERTA III'!AC57</f>
        <v>0</v>
      </c>
      <c r="U41" s="105">
        <f>(SUMIFS($H$19:$H$168,$C$19:$C$168,$M41))*'OFERTA III'!AD57</f>
        <v>0</v>
      </c>
      <c r="V41" s="105">
        <f>(SUMIFS($H$19:$H$168,$C$19:$C$168,$M41))*'OFERTA III'!AE57</f>
        <v>0</v>
      </c>
      <c r="W41" s="105">
        <f>(SUMIFS($H$19:$H$168,$C$19:$C$168,$M41))*'OFERTA III'!AF57</f>
        <v>0</v>
      </c>
      <c r="X41" s="24"/>
      <c r="Y41" s="24"/>
      <c r="Z41" s="24"/>
      <c r="AA41" s="24"/>
      <c r="AB41" s="24"/>
      <c r="AC41" s="24"/>
      <c r="AD41" s="24"/>
      <c r="AE41" s="24"/>
      <c r="AF41" s="24"/>
      <c r="AG41" s="24"/>
    </row>
    <row r="42" spans="1:33" ht="13.5" thickTop="1" thickBot="1" x14ac:dyDescent="0.25">
      <c r="A42" s="24"/>
      <c r="B42" s="108"/>
      <c r="C42" s="106">
        <f>$C$37</f>
        <v>4</v>
      </c>
      <c r="D42" s="18"/>
      <c r="E42" s="18"/>
      <c r="F42" s="18"/>
      <c r="G42" s="18"/>
      <c r="H42" s="105">
        <f>G42*E42</f>
        <v>0</v>
      </c>
      <c r="I42" s="24"/>
      <c r="J42" s="24"/>
      <c r="K42" s="24"/>
      <c r="L42" s="41"/>
      <c r="M42" s="86">
        <f>'OFERTA III'!D58</f>
        <v>24</v>
      </c>
      <c r="N42" s="105">
        <f>(SUMIFS($H$19:$H$168,$C$19:$C$168,$M42))*'OFERTA III'!W58</f>
        <v>0</v>
      </c>
      <c r="O42" s="105">
        <f>(SUMIFS($H$19:$H$168,$C$19:$C$168,$M42))*'OFERTA III'!X58</f>
        <v>0</v>
      </c>
      <c r="P42" s="105">
        <f>(SUMIFS($H$19:$H$168,$C$19:$C$168,$M42))*'OFERTA III'!Y58</f>
        <v>0</v>
      </c>
      <c r="Q42" s="105">
        <f>(SUMIFS($H$19:$H$168,$C$19:$C$168,$M42))*'OFERTA III'!Z58</f>
        <v>0</v>
      </c>
      <c r="R42" s="105">
        <f>(SUMIFS($H$19:$H$168,$C$19:$C$168,$M42))*'OFERTA III'!AA58</f>
        <v>0</v>
      </c>
      <c r="S42" s="105">
        <f>(SUMIFS($H$19:$H$168,$C$19:$C$168,$M42))*'OFERTA III'!AB58</f>
        <v>0</v>
      </c>
      <c r="T42" s="105">
        <f>(SUMIFS($H$19:$H$168,$C$19:$C$168,$M42))*'OFERTA III'!AC58</f>
        <v>0</v>
      </c>
      <c r="U42" s="105">
        <f>(SUMIFS($H$19:$H$168,$C$19:$C$168,$M42))*'OFERTA III'!AD58</f>
        <v>0</v>
      </c>
      <c r="V42" s="105">
        <f>(SUMIFS($H$19:$H$168,$C$19:$C$168,$M42))*'OFERTA III'!AE58</f>
        <v>0</v>
      </c>
      <c r="W42" s="105">
        <f>(SUMIFS($H$19:$H$168,$C$19:$C$168,$M42))*'OFERTA III'!AF58</f>
        <v>0</v>
      </c>
      <c r="X42" s="24"/>
      <c r="Y42" s="24"/>
      <c r="Z42" s="24"/>
      <c r="AA42" s="24"/>
      <c r="AB42" s="24"/>
      <c r="AC42" s="24"/>
      <c r="AD42" s="24"/>
      <c r="AE42" s="24"/>
      <c r="AF42" s="24"/>
      <c r="AG42" s="24"/>
    </row>
    <row r="43" spans="1:33" ht="13.5" thickTop="1" thickBot="1" x14ac:dyDescent="0.25">
      <c r="A43" s="24"/>
      <c r="B43" s="108"/>
      <c r="C43" s="102">
        <f>'OFERTA III'!D39</f>
        <v>5</v>
      </c>
      <c r="D43" s="415">
        <f>C43</f>
        <v>5</v>
      </c>
      <c r="E43" s="415"/>
      <c r="F43" s="415"/>
      <c r="G43" s="415"/>
      <c r="H43" s="103"/>
      <c r="I43" s="24"/>
      <c r="J43" s="24"/>
      <c r="K43" s="24"/>
      <c r="L43" s="41"/>
      <c r="M43" s="86">
        <f>'OFERTA III'!D59</f>
        <v>25</v>
      </c>
      <c r="N43" s="105">
        <f>(SUMIFS($H$19:$H$168,$C$19:$C$168,$M43))*'OFERTA III'!W59</f>
        <v>0</v>
      </c>
      <c r="O43" s="105">
        <f>(SUMIFS($H$19:$H$168,$C$19:$C$168,$M43))*'OFERTA III'!X59</f>
        <v>0</v>
      </c>
      <c r="P43" s="105">
        <f>(SUMIFS($H$19:$H$168,$C$19:$C$168,$M43))*'OFERTA III'!Y59</f>
        <v>0</v>
      </c>
      <c r="Q43" s="105">
        <f>(SUMIFS($H$19:$H$168,$C$19:$C$168,$M43))*'OFERTA III'!Z59</f>
        <v>0</v>
      </c>
      <c r="R43" s="105">
        <f>(SUMIFS($H$19:$H$168,$C$19:$C$168,$M43))*'OFERTA III'!AA59</f>
        <v>0</v>
      </c>
      <c r="S43" s="105">
        <f>(SUMIFS($H$19:$H$168,$C$19:$C$168,$M43))*'OFERTA III'!AB59</f>
        <v>0</v>
      </c>
      <c r="T43" s="105">
        <f>(SUMIFS($H$19:$H$168,$C$19:$C$168,$M43))*'OFERTA III'!AC59</f>
        <v>0</v>
      </c>
      <c r="U43" s="105">
        <f>(SUMIFS($H$19:$H$168,$C$19:$C$168,$M43))*'OFERTA III'!AD59</f>
        <v>0</v>
      </c>
      <c r="V43" s="105">
        <f>(SUMIFS($H$19:$H$168,$C$19:$C$168,$M43))*'OFERTA III'!AE59</f>
        <v>0</v>
      </c>
      <c r="W43" s="105">
        <f>(SUMIFS($H$19:$H$168,$C$19:$C$168,$M43))*'OFERTA III'!AF59</f>
        <v>0</v>
      </c>
      <c r="X43" s="24"/>
      <c r="Y43" s="24"/>
      <c r="Z43" s="24"/>
      <c r="AA43" s="24"/>
      <c r="AB43" s="24"/>
      <c r="AC43" s="24"/>
      <c r="AD43" s="24"/>
      <c r="AE43" s="24"/>
      <c r="AF43" s="24"/>
      <c r="AG43" s="24"/>
    </row>
    <row r="44" spans="1:33" ht="13.5" thickTop="1" thickBot="1" x14ac:dyDescent="0.25">
      <c r="A44" s="24"/>
      <c r="B44" s="108"/>
      <c r="C44" s="104">
        <f>$C$43</f>
        <v>5</v>
      </c>
      <c r="D44" s="18"/>
      <c r="E44" s="18"/>
      <c r="F44" s="18"/>
      <c r="G44" s="18"/>
      <c r="H44" s="105">
        <f t="shared" ref="H44:H107" si="1">G44*E44</f>
        <v>0</v>
      </c>
      <c r="I44" s="24"/>
      <c r="J44" s="24"/>
      <c r="K44" s="24"/>
      <c r="L44" s="41"/>
      <c r="M44" s="86">
        <f>'OFERTA III'!D60</f>
        <v>26</v>
      </c>
      <c r="N44" s="105">
        <f>(SUMIFS($H$19:$H$168,$C$19:$C$168,$M44))*'OFERTA III'!W60</f>
        <v>0</v>
      </c>
      <c r="O44" s="105">
        <f>(SUMIFS($H$19:$H$168,$C$19:$C$168,$M44))*'OFERTA III'!X60</f>
        <v>0</v>
      </c>
      <c r="P44" s="105">
        <f>(SUMIFS($H$19:$H$168,$C$19:$C$168,$M44))*'OFERTA III'!Y60</f>
        <v>0</v>
      </c>
      <c r="Q44" s="105">
        <f>(SUMIFS($H$19:$H$168,$C$19:$C$168,$M44))*'OFERTA III'!Z60</f>
        <v>0</v>
      </c>
      <c r="R44" s="105">
        <f>(SUMIFS($H$19:$H$168,$C$19:$C$168,$M44))*'OFERTA III'!AA60</f>
        <v>0</v>
      </c>
      <c r="S44" s="105">
        <f>(SUMIFS($H$19:$H$168,$C$19:$C$168,$M44))*'OFERTA III'!AB60</f>
        <v>0</v>
      </c>
      <c r="T44" s="105">
        <f>(SUMIFS($H$19:$H$168,$C$19:$C$168,$M44))*'OFERTA III'!AC60</f>
        <v>0</v>
      </c>
      <c r="U44" s="105">
        <f>(SUMIFS($H$19:$H$168,$C$19:$C$168,$M44))*'OFERTA III'!AD60</f>
        <v>0</v>
      </c>
      <c r="V44" s="105">
        <f>(SUMIFS($H$19:$H$168,$C$19:$C$168,$M44))*'OFERTA III'!AE60</f>
        <v>0</v>
      </c>
      <c r="W44" s="105">
        <f>(SUMIFS($H$19:$H$168,$C$19:$C$168,$M44))*'OFERTA III'!AF60</f>
        <v>0</v>
      </c>
      <c r="X44" s="24"/>
      <c r="Y44" s="24"/>
      <c r="Z44" s="24"/>
      <c r="AA44" s="24"/>
      <c r="AB44" s="24"/>
      <c r="AC44" s="24"/>
      <c r="AD44" s="24"/>
      <c r="AE44" s="24"/>
      <c r="AF44" s="24"/>
      <c r="AG44" s="24"/>
    </row>
    <row r="45" spans="1:33" ht="13.5" thickTop="1" thickBot="1" x14ac:dyDescent="0.25">
      <c r="A45" s="24"/>
      <c r="B45" s="108"/>
      <c r="C45" s="104">
        <f>$C$43</f>
        <v>5</v>
      </c>
      <c r="D45" s="18"/>
      <c r="E45" s="18"/>
      <c r="F45" s="18"/>
      <c r="G45" s="18"/>
      <c r="H45" s="105">
        <f t="shared" si="1"/>
        <v>0</v>
      </c>
      <c r="I45" s="24"/>
      <c r="J45" s="24"/>
      <c r="K45" s="24"/>
      <c r="L45" s="41"/>
      <c r="M45" s="86">
        <f>'OFERTA III'!D61</f>
        <v>27</v>
      </c>
      <c r="N45" s="105">
        <f>(SUMIFS($H$19:$H$168,$C$19:$C$168,$M45))*'OFERTA III'!W61</f>
        <v>0</v>
      </c>
      <c r="O45" s="105">
        <f>(SUMIFS($H$19:$H$168,$C$19:$C$168,$M45))*'OFERTA III'!X61</f>
        <v>0</v>
      </c>
      <c r="P45" s="105">
        <f>(SUMIFS($H$19:$H$168,$C$19:$C$168,$M45))*'OFERTA III'!Y61</f>
        <v>0</v>
      </c>
      <c r="Q45" s="105">
        <f>(SUMIFS($H$19:$H$168,$C$19:$C$168,$M45))*'OFERTA III'!Z61</f>
        <v>0</v>
      </c>
      <c r="R45" s="105">
        <f>(SUMIFS($H$19:$H$168,$C$19:$C$168,$M45))*'OFERTA III'!AA61</f>
        <v>0</v>
      </c>
      <c r="S45" s="105">
        <f>(SUMIFS($H$19:$H$168,$C$19:$C$168,$M45))*'OFERTA III'!AB61</f>
        <v>0</v>
      </c>
      <c r="T45" s="105">
        <f>(SUMIFS($H$19:$H$168,$C$19:$C$168,$M45))*'OFERTA III'!AC61</f>
        <v>0</v>
      </c>
      <c r="U45" s="105">
        <f>(SUMIFS($H$19:$H$168,$C$19:$C$168,$M45))*'OFERTA III'!AD61</f>
        <v>0</v>
      </c>
      <c r="V45" s="105">
        <f>(SUMIFS($H$19:$H$168,$C$19:$C$168,$M45))*'OFERTA III'!AE61</f>
        <v>0</v>
      </c>
      <c r="W45" s="105">
        <f>(SUMIFS($H$19:$H$168,$C$19:$C$168,$M45))*'OFERTA III'!AF61</f>
        <v>0</v>
      </c>
      <c r="X45" s="24"/>
      <c r="Y45" s="24"/>
      <c r="Z45" s="24"/>
      <c r="AA45" s="24"/>
      <c r="AB45" s="24"/>
      <c r="AC45" s="24"/>
      <c r="AD45" s="24"/>
      <c r="AE45" s="24"/>
      <c r="AF45" s="24"/>
      <c r="AG45" s="24"/>
    </row>
    <row r="46" spans="1:33" ht="13.5" thickTop="1" thickBot="1" x14ac:dyDescent="0.25">
      <c r="A46" s="24"/>
      <c r="B46" s="108"/>
      <c r="C46" s="104">
        <f>$C$43</f>
        <v>5</v>
      </c>
      <c r="D46" s="18"/>
      <c r="E46" s="18"/>
      <c r="F46" s="18"/>
      <c r="G46" s="18"/>
      <c r="H46" s="105">
        <f>G46*E46</f>
        <v>0</v>
      </c>
      <c r="I46" s="24"/>
      <c r="J46" s="24"/>
      <c r="K46" s="24"/>
      <c r="L46" s="41"/>
      <c r="M46" s="86">
        <f>'OFERTA III'!D62</f>
        <v>28</v>
      </c>
      <c r="N46" s="105">
        <f>(SUMIFS($H$19:$H$168,$C$19:$C$168,$M46))*'OFERTA III'!W62</f>
        <v>0</v>
      </c>
      <c r="O46" s="105">
        <f>(SUMIFS($H$19:$H$168,$C$19:$C$168,$M46))*'OFERTA III'!X62</f>
        <v>0</v>
      </c>
      <c r="P46" s="105">
        <f>(SUMIFS($H$19:$H$168,$C$19:$C$168,$M46))*'OFERTA III'!Y62</f>
        <v>0</v>
      </c>
      <c r="Q46" s="105">
        <f>(SUMIFS($H$19:$H$168,$C$19:$C$168,$M46))*'OFERTA III'!Z62</f>
        <v>0</v>
      </c>
      <c r="R46" s="105">
        <f>(SUMIFS($H$19:$H$168,$C$19:$C$168,$M46))*'OFERTA III'!AA62</f>
        <v>0</v>
      </c>
      <c r="S46" s="105">
        <f>(SUMIFS($H$19:$H$168,$C$19:$C$168,$M46))*'OFERTA III'!AB62</f>
        <v>0</v>
      </c>
      <c r="T46" s="105">
        <f>(SUMIFS($H$19:$H$168,$C$19:$C$168,$M46))*'OFERTA III'!AC62</f>
        <v>0</v>
      </c>
      <c r="U46" s="105">
        <f>(SUMIFS($H$19:$H$168,$C$19:$C$168,$M46))*'OFERTA III'!AD62</f>
        <v>0</v>
      </c>
      <c r="V46" s="105">
        <f>(SUMIFS($H$19:$H$168,$C$19:$C$168,$M46))*'OFERTA III'!AE62</f>
        <v>0</v>
      </c>
      <c r="W46" s="105">
        <f>(SUMIFS($H$19:$H$168,$C$19:$C$168,$M46))*'OFERTA III'!AF62</f>
        <v>0</v>
      </c>
      <c r="X46" s="24"/>
      <c r="Y46" s="24"/>
      <c r="Z46" s="24"/>
      <c r="AA46" s="24"/>
      <c r="AB46" s="24"/>
      <c r="AC46" s="24"/>
      <c r="AD46" s="24"/>
      <c r="AE46" s="24"/>
      <c r="AF46" s="24"/>
      <c r="AG46" s="24"/>
    </row>
    <row r="47" spans="1:33" ht="13.5" thickTop="1" thickBot="1" x14ac:dyDescent="0.25">
      <c r="A47" s="24"/>
      <c r="B47" s="108"/>
      <c r="C47" s="104">
        <f>$C$43</f>
        <v>5</v>
      </c>
      <c r="D47" s="18"/>
      <c r="E47" s="18"/>
      <c r="F47" s="18"/>
      <c r="G47" s="18"/>
      <c r="H47" s="105">
        <f t="shared" si="1"/>
        <v>0</v>
      </c>
      <c r="I47" s="24"/>
      <c r="J47" s="24"/>
      <c r="K47" s="24"/>
      <c r="L47" s="41"/>
      <c r="M47" s="86">
        <f>'OFERTA III'!D63</f>
        <v>29</v>
      </c>
      <c r="N47" s="105">
        <f>(SUMIFS($H$19:$H$168,$C$19:$C$168,$M47))*'OFERTA III'!W63</f>
        <v>0</v>
      </c>
      <c r="O47" s="105">
        <f>(SUMIFS($H$19:$H$168,$C$19:$C$168,$M47))*'OFERTA III'!X63</f>
        <v>0</v>
      </c>
      <c r="P47" s="105">
        <f>(SUMIFS($H$19:$H$168,$C$19:$C$168,$M47))*'OFERTA III'!Y63</f>
        <v>0</v>
      </c>
      <c r="Q47" s="105">
        <f>(SUMIFS($H$19:$H$168,$C$19:$C$168,$M47))*'OFERTA III'!Z63</f>
        <v>0</v>
      </c>
      <c r="R47" s="105">
        <f>(SUMIFS($H$19:$H$168,$C$19:$C$168,$M47))*'OFERTA III'!AA63</f>
        <v>0</v>
      </c>
      <c r="S47" s="105">
        <f>(SUMIFS($H$19:$H$168,$C$19:$C$168,$M47))*'OFERTA III'!AB63</f>
        <v>0</v>
      </c>
      <c r="T47" s="105">
        <f>(SUMIFS($H$19:$H$168,$C$19:$C$168,$M47))*'OFERTA III'!AC63</f>
        <v>0</v>
      </c>
      <c r="U47" s="105">
        <f>(SUMIFS($H$19:$H$168,$C$19:$C$168,$M47))*'OFERTA III'!AD63</f>
        <v>0</v>
      </c>
      <c r="V47" s="105">
        <f>(SUMIFS($H$19:$H$168,$C$19:$C$168,$M47))*'OFERTA III'!AE63</f>
        <v>0</v>
      </c>
      <c r="W47" s="105">
        <f>(SUMIFS($H$19:$H$168,$C$19:$C$168,$M47))*'OFERTA III'!AF63</f>
        <v>0</v>
      </c>
      <c r="X47" s="24"/>
      <c r="Y47" s="24"/>
      <c r="Z47" s="24"/>
      <c r="AA47" s="24"/>
      <c r="AB47" s="24"/>
      <c r="AC47" s="24"/>
      <c r="AD47" s="24"/>
      <c r="AE47" s="24"/>
      <c r="AF47" s="24"/>
      <c r="AG47" s="24"/>
    </row>
    <row r="48" spans="1:33" ht="13.5" thickTop="1" thickBot="1" x14ac:dyDescent="0.25">
      <c r="A48" s="24"/>
      <c r="B48" s="108"/>
      <c r="C48" s="104">
        <f>$C$43</f>
        <v>5</v>
      </c>
      <c r="D48" s="18"/>
      <c r="E48" s="18"/>
      <c r="F48" s="18"/>
      <c r="G48" s="18"/>
      <c r="H48" s="105">
        <f t="shared" si="1"/>
        <v>0</v>
      </c>
      <c r="I48" s="24"/>
      <c r="J48" s="24"/>
      <c r="K48" s="24"/>
      <c r="L48" s="41"/>
      <c r="M48" s="86">
        <f>'OFERTA III'!D64</f>
        <v>30</v>
      </c>
      <c r="N48" s="105">
        <f>(SUMIFS($H$19:$H$168,$C$19:$C$168,$M48))*'OFERTA III'!W64</f>
        <v>0</v>
      </c>
      <c r="O48" s="105">
        <f>(SUMIFS($H$19:$H$168,$C$19:$C$168,$M48))*'OFERTA III'!X64</f>
        <v>0</v>
      </c>
      <c r="P48" s="105">
        <f>(SUMIFS($H$19:$H$168,$C$19:$C$168,$M48))*'OFERTA III'!Y64</f>
        <v>0</v>
      </c>
      <c r="Q48" s="105">
        <f>(SUMIFS($H$19:$H$168,$C$19:$C$168,$M48))*'OFERTA III'!Z64</f>
        <v>0</v>
      </c>
      <c r="R48" s="105">
        <f>(SUMIFS($H$19:$H$168,$C$19:$C$168,$M48))*'OFERTA III'!AA64</f>
        <v>0</v>
      </c>
      <c r="S48" s="105">
        <f>(SUMIFS($H$19:$H$168,$C$19:$C$168,$M48))*'OFERTA III'!AB64</f>
        <v>0</v>
      </c>
      <c r="T48" s="105">
        <f>(SUMIFS($H$19:$H$168,$C$19:$C$168,$M48))*'OFERTA III'!AC64</f>
        <v>0</v>
      </c>
      <c r="U48" s="105">
        <f>(SUMIFS($H$19:$H$168,$C$19:$C$168,$M48))*'OFERTA III'!AD64</f>
        <v>0</v>
      </c>
      <c r="V48" s="105">
        <f>(SUMIFS($H$19:$H$168,$C$19:$C$168,$M48))*'OFERTA III'!AE64</f>
        <v>0</v>
      </c>
      <c r="W48" s="105">
        <f>(SUMIFS($H$19:$H$168,$C$19:$C$168,$M48))*'OFERTA III'!AF64</f>
        <v>0</v>
      </c>
      <c r="X48" s="24"/>
      <c r="Y48" s="24"/>
      <c r="Z48" s="24"/>
      <c r="AA48" s="24"/>
      <c r="AB48" s="24"/>
      <c r="AC48" s="24"/>
      <c r="AD48" s="24"/>
      <c r="AE48" s="24"/>
      <c r="AF48" s="24"/>
      <c r="AG48" s="24"/>
    </row>
    <row r="49" spans="1:33" ht="13.5" thickTop="1" thickBot="1" x14ac:dyDescent="0.25">
      <c r="A49" s="24"/>
      <c r="B49" s="108"/>
      <c r="C49" s="102">
        <f>'OFERTA III'!D40</f>
        <v>6</v>
      </c>
      <c r="D49" s="415">
        <f>C49</f>
        <v>6</v>
      </c>
      <c r="E49" s="415"/>
      <c r="F49" s="415"/>
      <c r="G49" s="415"/>
      <c r="H49" s="103"/>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row>
    <row r="50" spans="1:33" ht="13.5" thickTop="1" thickBot="1" x14ac:dyDescent="0.25">
      <c r="A50" s="24"/>
      <c r="B50" s="108"/>
      <c r="C50" s="104">
        <f>$C$49</f>
        <v>6</v>
      </c>
      <c r="D50" s="18"/>
      <c r="E50" s="18"/>
      <c r="F50" s="18"/>
      <c r="G50" s="18"/>
      <c r="H50" s="105">
        <f t="shared" si="1"/>
        <v>0</v>
      </c>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row>
    <row r="51" spans="1:33" ht="13.5" thickTop="1" thickBot="1" x14ac:dyDescent="0.25">
      <c r="A51" s="24"/>
      <c r="B51" s="108"/>
      <c r="C51" s="104">
        <f>$C$49</f>
        <v>6</v>
      </c>
      <c r="D51" s="18"/>
      <c r="E51" s="18"/>
      <c r="F51" s="18"/>
      <c r="G51" s="18"/>
      <c r="H51" s="105">
        <f t="shared" si="1"/>
        <v>0</v>
      </c>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row>
    <row r="52" spans="1:33" ht="13.5" thickTop="1" thickBot="1" x14ac:dyDescent="0.25">
      <c r="A52" s="24"/>
      <c r="B52" s="108"/>
      <c r="C52" s="104">
        <f>$C$49</f>
        <v>6</v>
      </c>
      <c r="D52" s="18"/>
      <c r="E52" s="18"/>
      <c r="F52" s="18"/>
      <c r="G52" s="18"/>
      <c r="H52" s="105">
        <f t="shared" si="1"/>
        <v>0</v>
      </c>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row>
    <row r="53" spans="1:33" ht="13.5" thickTop="1" thickBot="1" x14ac:dyDescent="0.25">
      <c r="A53" s="24"/>
      <c r="B53" s="108"/>
      <c r="C53" s="104">
        <f>$C$49</f>
        <v>6</v>
      </c>
      <c r="D53" s="18"/>
      <c r="E53" s="18"/>
      <c r="F53" s="18"/>
      <c r="G53" s="18"/>
      <c r="H53" s="105">
        <f t="shared" si="1"/>
        <v>0</v>
      </c>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row>
    <row r="54" spans="1:33" ht="13.5" thickTop="1" thickBot="1" x14ac:dyDescent="0.25">
      <c r="A54" s="24"/>
      <c r="B54" s="108"/>
      <c r="C54" s="104">
        <f>$C$49</f>
        <v>6</v>
      </c>
      <c r="D54" s="18"/>
      <c r="E54" s="18"/>
      <c r="F54" s="18"/>
      <c r="G54" s="18"/>
      <c r="H54" s="105">
        <f t="shared" si="1"/>
        <v>0</v>
      </c>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row>
    <row r="55" spans="1:33" ht="13.5" thickTop="1" thickBot="1" x14ac:dyDescent="0.25">
      <c r="A55" s="24"/>
      <c r="B55" s="108"/>
      <c r="C55" s="102">
        <f>'OFERTA III'!D41</f>
        <v>7</v>
      </c>
      <c r="D55" s="415">
        <v>7</v>
      </c>
      <c r="E55" s="415"/>
      <c r="F55" s="415"/>
      <c r="G55" s="415"/>
      <c r="H55" s="103"/>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row>
    <row r="56" spans="1:33" ht="13.5" thickTop="1" thickBot="1" x14ac:dyDescent="0.25">
      <c r="A56" s="24"/>
      <c r="B56" s="108"/>
      <c r="C56" s="104">
        <f>$C$55</f>
        <v>7</v>
      </c>
      <c r="D56" s="18"/>
      <c r="E56" s="18"/>
      <c r="F56" s="18"/>
      <c r="G56" s="18"/>
      <c r="H56" s="105">
        <f t="shared" si="1"/>
        <v>0</v>
      </c>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row>
    <row r="57" spans="1:33" ht="13.5" thickTop="1" thickBot="1" x14ac:dyDescent="0.25">
      <c r="A57" s="24"/>
      <c r="B57" s="108"/>
      <c r="C57" s="104">
        <f>$C$55</f>
        <v>7</v>
      </c>
      <c r="D57" s="18"/>
      <c r="E57" s="18"/>
      <c r="F57" s="18"/>
      <c r="G57" s="18"/>
      <c r="H57" s="105">
        <f t="shared" si="1"/>
        <v>0</v>
      </c>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row>
    <row r="58" spans="1:33" ht="13.5" thickTop="1" thickBot="1" x14ac:dyDescent="0.25">
      <c r="A58" s="24"/>
      <c r="B58" s="108"/>
      <c r="C58" s="104">
        <f>$C$55</f>
        <v>7</v>
      </c>
      <c r="D58" s="18"/>
      <c r="E58" s="18"/>
      <c r="F58" s="18"/>
      <c r="G58" s="18"/>
      <c r="H58" s="105">
        <f t="shared" si="1"/>
        <v>0</v>
      </c>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row>
    <row r="59" spans="1:33" ht="13.5" thickTop="1" thickBot="1" x14ac:dyDescent="0.25">
      <c r="A59" s="24"/>
      <c r="B59" s="108"/>
      <c r="C59" s="104">
        <f>$C$55</f>
        <v>7</v>
      </c>
      <c r="D59" s="18"/>
      <c r="E59" s="18"/>
      <c r="F59" s="18"/>
      <c r="G59" s="18"/>
      <c r="H59" s="105">
        <f t="shared" si="1"/>
        <v>0</v>
      </c>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row>
    <row r="60" spans="1:33" ht="13.5" thickTop="1" thickBot="1" x14ac:dyDescent="0.25">
      <c r="A60" s="24"/>
      <c r="B60" s="108"/>
      <c r="C60" s="104">
        <f>$C$55</f>
        <v>7</v>
      </c>
      <c r="D60" s="18"/>
      <c r="E60" s="18"/>
      <c r="F60" s="18"/>
      <c r="G60" s="18"/>
      <c r="H60" s="105">
        <f t="shared" si="1"/>
        <v>0</v>
      </c>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row>
    <row r="61" spans="1:33" ht="13.5" thickTop="1" thickBot="1" x14ac:dyDescent="0.25">
      <c r="A61" s="24"/>
      <c r="B61" s="108"/>
      <c r="C61" s="102">
        <f>'OFERTA III'!D42</f>
        <v>8</v>
      </c>
      <c r="D61" s="415">
        <f>C61</f>
        <v>8</v>
      </c>
      <c r="E61" s="415"/>
      <c r="F61" s="415"/>
      <c r="G61" s="415"/>
      <c r="H61" s="103"/>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row>
    <row r="62" spans="1:33" ht="13.5" thickTop="1" thickBot="1" x14ac:dyDescent="0.25">
      <c r="A62" s="24"/>
      <c r="B62" s="108"/>
      <c r="C62" s="104">
        <f>$C$61</f>
        <v>8</v>
      </c>
      <c r="D62" s="18"/>
      <c r="E62" s="18"/>
      <c r="F62" s="18"/>
      <c r="G62" s="18"/>
      <c r="H62" s="105">
        <f t="shared" si="1"/>
        <v>0</v>
      </c>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row>
    <row r="63" spans="1:33" ht="13.5" thickTop="1" thickBot="1" x14ac:dyDescent="0.25">
      <c r="A63" s="24"/>
      <c r="B63" s="108"/>
      <c r="C63" s="104">
        <f>$C$61</f>
        <v>8</v>
      </c>
      <c r="D63" s="18"/>
      <c r="E63" s="18"/>
      <c r="F63" s="18"/>
      <c r="G63" s="18"/>
      <c r="H63" s="105">
        <f t="shared" si="1"/>
        <v>0</v>
      </c>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row>
    <row r="64" spans="1:33" ht="13.5" thickTop="1" thickBot="1" x14ac:dyDescent="0.25">
      <c r="A64" s="24"/>
      <c r="B64" s="108"/>
      <c r="C64" s="104">
        <f>$C$61</f>
        <v>8</v>
      </c>
      <c r="D64" s="18"/>
      <c r="E64" s="18"/>
      <c r="F64" s="18"/>
      <c r="G64" s="18"/>
      <c r="H64" s="105">
        <f t="shared" si="1"/>
        <v>0</v>
      </c>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row>
    <row r="65" spans="1:33" ht="13.5" thickTop="1" thickBot="1" x14ac:dyDescent="0.25">
      <c r="A65" s="24"/>
      <c r="B65" s="108"/>
      <c r="C65" s="104">
        <f>$C$61</f>
        <v>8</v>
      </c>
      <c r="D65" s="18"/>
      <c r="E65" s="18"/>
      <c r="F65" s="18"/>
      <c r="G65" s="18"/>
      <c r="H65" s="105">
        <f t="shared" si="1"/>
        <v>0</v>
      </c>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row>
    <row r="66" spans="1:33" ht="13.5" thickTop="1" thickBot="1" x14ac:dyDescent="0.25">
      <c r="A66" s="24"/>
      <c r="B66" s="108"/>
      <c r="C66" s="104">
        <f>$C$61</f>
        <v>8</v>
      </c>
      <c r="D66" s="18"/>
      <c r="E66" s="18"/>
      <c r="F66" s="18"/>
      <c r="G66" s="18"/>
      <c r="H66" s="105">
        <f t="shared" si="1"/>
        <v>0</v>
      </c>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row>
    <row r="67" spans="1:33" ht="13.5" thickTop="1" thickBot="1" x14ac:dyDescent="0.25">
      <c r="A67" s="24"/>
      <c r="B67" s="108"/>
      <c r="C67" s="102">
        <f>'OFERTA III'!D43</f>
        <v>9</v>
      </c>
      <c r="D67" s="415">
        <f>C67</f>
        <v>9</v>
      </c>
      <c r="E67" s="415"/>
      <c r="F67" s="415"/>
      <c r="G67" s="415"/>
      <c r="H67" s="103"/>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row>
    <row r="68" spans="1:33" ht="13.5" thickTop="1" thickBot="1" x14ac:dyDescent="0.25">
      <c r="A68" s="24"/>
      <c r="B68" s="108"/>
      <c r="C68" s="104">
        <f>$C$67</f>
        <v>9</v>
      </c>
      <c r="D68" s="18"/>
      <c r="E68" s="18"/>
      <c r="F68" s="18"/>
      <c r="G68" s="18"/>
      <c r="H68" s="105">
        <f t="shared" si="1"/>
        <v>0</v>
      </c>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row>
    <row r="69" spans="1:33" ht="13.5" thickTop="1" thickBot="1" x14ac:dyDescent="0.25">
      <c r="A69" s="24"/>
      <c r="B69" s="108"/>
      <c r="C69" s="104">
        <f>$C$67</f>
        <v>9</v>
      </c>
      <c r="D69" s="18"/>
      <c r="E69" s="18"/>
      <c r="F69" s="18"/>
      <c r="G69" s="18"/>
      <c r="H69" s="105">
        <f t="shared" si="1"/>
        <v>0</v>
      </c>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row>
    <row r="70" spans="1:33" ht="13.5" thickTop="1" thickBot="1" x14ac:dyDescent="0.25">
      <c r="A70" s="24"/>
      <c r="B70" s="108"/>
      <c r="C70" s="104">
        <f>$C$67</f>
        <v>9</v>
      </c>
      <c r="D70" s="18"/>
      <c r="E70" s="18"/>
      <c r="F70" s="18"/>
      <c r="G70" s="18"/>
      <c r="H70" s="105">
        <f t="shared" si="1"/>
        <v>0</v>
      </c>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row>
    <row r="71" spans="1:33" ht="13.5" thickTop="1" thickBot="1" x14ac:dyDescent="0.25">
      <c r="A71" s="24"/>
      <c r="B71" s="108"/>
      <c r="C71" s="104">
        <f>$C$67</f>
        <v>9</v>
      </c>
      <c r="D71" s="18"/>
      <c r="E71" s="18"/>
      <c r="F71" s="18"/>
      <c r="G71" s="18"/>
      <c r="H71" s="105">
        <f t="shared" si="1"/>
        <v>0</v>
      </c>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row>
    <row r="72" spans="1:33" ht="13.5" thickTop="1" thickBot="1" x14ac:dyDescent="0.25">
      <c r="A72" s="24"/>
      <c r="B72" s="108"/>
      <c r="C72" s="104">
        <f>$C$67</f>
        <v>9</v>
      </c>
      <c r="D72" s="18"/>
      <c r="E72" s="18"/>
      <c r="F72" s="18"/>
      <c r="G72" s="18"/>
      <c r="H72" s="105">
        <f t="shared" si="1"/>
        <v>0</v>
      </c>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row>
    <row r="73" spans="1:33" ht="13.5" thickTop="1" thickBot="1" x14ac:dyDescent="0.25">
      <c r="A73" s="24"/>
      <c r="B73" s="108"/>
      <c r="C73" s="102">
        <f>'OFERTA III'!D44</f>
        <v>10</v>
      </c>
      <c r="D73" s="415">
        <f>C73</f>
        <v>10</v>
      </c>
      <c r="E73" s="415"/>
      <c r="F73" s="415"/>
      <c r="G73" s="415"/>
      <c r="H73" s="103"/>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row>
    <row r="74" spans="1:33" ht="13.5" thickTop="1" thickBot="1" x14ac:dyDescent="0.25">
      <c r="A74" s="24"/>
      <c r="B74" s="108"/>
      <c r="C74" s="104">
        <f>$C$73</f>
        <v>10</v>
      </c>
      <c r="D74" s="18"/>
      <c r="E74" s="18"/>
      <c r="F74" s="18"/>
      <c r="G74" s="18"/>
      <c r="H74" s="105">
        <f t="shared" si="1"/>
        <v>0</v>
      </c>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row>
    <row r="75" spans="1:33" ht="13.5" thickTop="1" thickBot="1" x14ac:dyDescent="0.25">
      <c r="A75" s="24"/>
      <c r="B75" s="108"/>
      <c r="C75" s="104">
        <f>$C$73</f>
        <v>10</v>
      </c>
      <c r="D75" s="18"/>
      <c r="E75" s="18"/>
      <c r="F75" s="18"/>
      <c r="G75" s="18"/>
      <c r="H75" s="105">
        <f t="shared" si="1"/>
        <v>0</v>
      </c>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row>
    <row r="76" spans="1:33" ht="13.5" thickTop="1" thickBot="1" x14ac:dyDescent="0.25">
      <c r="A76" s="24"/>
      <c r="B76" s="108"/>
      <c r="C76" s="104">
        <f>$C$73</f>
        <v>10</v>
      </c>
      <c r="D76" s="18"/>
      <c r="E76" s="18"/>
      <c r="F76" s="18"/>
      <c r="G76" s="18"/>
      <c r="H76" s="105">
        <f t="shared" si="1"/>
        <v>0</v>
      </c>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row>
    <row r="77" spans="1:33" ht="13.5" thickTop="1" thickBot="1" x14ac:dyDescent="0.25">
      <c r="A77" s="24"/>
      <c r="B77" s="108"/>
      <c r="C77" s="104">
        <f>$C$73</f>
        <v>10</v>
      </c>
      <c r="D77" s="18"/>
      <c r="E77" s="18"/>
      <c r="F77" s="18"/>
      <c r="G77" s="18"/>
      <c r="H77" s="105">
        <f t="shared" si="1"/>
        <v>0</v>
      </c>
      <c r="I77" s="24"/>
      <c r="J77" s="24">
        <f>15*20</f>
        <v>300</v>
      </c>
      <c r="K77" s="24"/>
      <c r="L77" s="24"/>
      <c r="M77" s="24"/>
      <c r="N77" s="24"/>
      <c r="O77" s="24"/>
      <c r="P77" s="24"/>
      <c r="Q77" s="24"/>
      <c r="R77" s="24"/>
      <c r="S77" s="24"/>
      <c r="T77" s="24"/>
      <c r="U77" s="24"/>
      <c r="V77" s="24"/>
      <c r="W77" s="24"/>
      <c r="X77" s="24"/>
      <c r="Y77" s="24"/>
      <c r="Z77" s="24"/>
      <c r="AA77" s="24"/>
      <c r="AB77" s="24"/>
      <c r="AC77" s="24"/>
      <c r="AD77" s="24"/>
      <c r="AE77" s="24"/>
      <c r="AF77" s="24"/>
      <c r="AG77" s="24"/>
    </row>
    <row r="78" spans="1:33" ht="13.5" thickTop="1" thickBot="1" x14ac:dyDescent="0.25">
      <c r="A78" s="24"/>
      <c r="B78" s="108"/>
      <c r="C78" s="104">
        <f>$C$73</f>
        <v>10</v>
      </c>
      <c r="D78" s="18"/>
      <c r="E78" s="18"/>
      <c r="F78" s="18"/>
      <c r="G78" s="18"/>
      <c r="H78" s="105">
        <f t="shared" si="1"/>
        <v>0</v>
      </c>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row>
    <row r="79" spans="1:33" ht="13.5" thickTop="1" thickBot="1" x14ac:dyDescent="0.25">
      <c r="A79" s="24"/>
      <c r="B79" s="108"/>
      <c r="C79" s="102">
        <f>'OFERTA III'!D45</f>
        <v>11</v>
      </c>
      <c r="D79" s="415">
        <f>C79</f>
        <v>11</v>
      </c>
      <c r="E79" s="415"/>
      <c r="F79" s="415"/>
      <c r="G79" s="415"/>
      <c r="H79" s="103"/>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row>
    <row r="80" spans="1:33" ht="13.5" thickTop="1" thickBot="1" x14ac:dyDescent="0.25">
      <c r="A80" s="24"/>
      <c r="B80" s="108"/>
      <c r="C80" s="104">
        <f>$C$79</f>
        <v>11</v>
      </c>
      <c r="D80" s="18"/>
      <c r="E80" s="18"/>
      <c r="F80" s="18"/>
      <c r="G80" s="18"/>
      <c r="H80" s="105">
        <f t="shared" si="1"/>
        <v>0</v>
      </c>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row>
    <row r="81" spans="1:33" ht="13.5" thickTop="1" thickBot="1" x14ac:dyDescent="0.25">
      <c r="A81" s="24"/>
      <c r="B81" s="108"/>
      <c r="C81" s="104">
        <f>$C$79</f>
        <v>11</v>
      </c>
      <c r="D81" s="18"/>
      <c r="E81" s="18"/>
      <c r="F81" s="18"/>
      <c r="G81" s="18"/>
      <c r="H81" s="105">
        <f t="shared" si="1"/>
        <v>0</v>
      </c>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row>
    <row r="82" spans="1:33" ht="13.5" thickTop="1" thickBot="1" x14ac:dyDescent="0.25">
      <c r="A82" s="24"/>
      <c r="B82" s="108"/>
      <c r="C82" s="104">
        <f>$C$79</f>
        <v>11</v>
      </c>
      <c r="D82" s="18"/>
      <c r="E82" s="18"/>
      <c r="F82" s="18"/>
      <c r="G82" s="18"/>
      <c r="H82" s="105">
        <f t="shared" si="1"/>
        <v>0</v>
      </c>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row>
    <row r="83" spans="1:33" ht="13.5" thickTop="1" thickBot="1" x14ac:dyDescent="0.25">
      <c r="A83" s="24"/>
      <c r="B83" s="108"/>
      <c r="C83" s="104">
        <f>$C$79</f>
        <v>11</v>
      </c>
      <c r="D83" s="18"/>
      <c r="E83" s="18"/>
      <c r="F83" s="18"/>
      <c r="G83" s="18"/>
      <c r="H83" s="105">
        <f t="shared" si="1"/>
        <v>0</v>
      </c>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row>
    <row r="84" spans="1:33" ht="13.5" thickTop="1" thickBot="1" x14ac:dyDescent="0.25">
      <c r="A84" s="24"/>
      <c r="B84" s="108"/>
      <c r="C84" s="104">
        <f>$C$79</f>
        <v>11</v>
      </c>
      <c r="D84" s="18"/>
      <c r="E84" s="18"/>
      <c r="F84" s="18"/>
      <c r="G84" s="18"/>
      <c r="H84" s="105">
        <f t="shared" si="1"/>
        <v>0</v>
      </c>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row>
    <row r="85" spans="1:33" ht="13.5" thickTop="1" thickBot="1" x14ac:dyDescent="0.25">
      <c r="A85" s="24"/>
      <c r="B85" s="108"/>
      <c r="C85" s="102">
        <f>'OFERTA III'!D46</f>
        <v>12</v>
      </c>
      <c r="D85" s="415">
        <f>C85</f>
        <v>12</v>
      </c>
      <c r="E85" s="415"/>
      <c r="F85" s="415"/>
      <c r="G85" s="415"/>
      <c r="H85" s="103"/>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row>
    <row r="86" spans="1:33" ht="13.5" thickTop="1" thickBot="1" x14ac:dyDescent="0.25">
      <c r="A86" s="24"/>
      <c r="B86" s="108"/>
      <c r="C86" s="104">
        <f>$C$85</f>
        <v>12</v>
      </c>
      <c r="D86" s="18"/>
      <c r="E86" s="18"/>
      <c r="F86" s="18"/>
      <c r="G86" s="18"/>
      <c r="H86" s="105">
        <f t="shared" si="1"/>
        <v>0</v>
      </c>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row>
    <row r="87" spans="1:33" ht="13.5" thickTop="1" thickBot="1" x14ac:dyDescent="0.25">
      <c r="A87" s="24"/>
      <c r="B87" s="108"/>
      <c r="C87" s="104">
        <f>$C$85</f>
        <v>12</v>
      </c>
      <c r="D87" s="18"/>
      <c r="E87" s="18"/>
      <c r="F87" s="18"/>
      <c r="G87" s="18"/>
      <c r="H87" s="105">
        <f t="shared" si="1"/>
        <v>0</v>
      </c>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row>
    <row r="88" spans="1:33" ht="13.5" thickTop="1" thickBot="1" x14ac:dyDescent="0.25">
      <c r="A88" s="24"/>
      <c r="B88" s="108"/>
      <c r="C88" s="104">
        <f>$C$85</f>
        <v>12</v>
      </c>
      <c r="D88" s="18"/>
      <c r="E88" s="18"/>
      <c r="F88" s="18"/>
      <c r="G88" s="18"/>
      <c r="H88" s="105">
        <f t="shared" si="1"/>
        <v>0</v>
      </c>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row>
    <row r="89" spans="1:33" ht="13.5" thickTop="1" thickBot="1" x14ac:dyDescent="0.25">
      <c r="A89" s="24"/>
      <c r="B89" s="108"/>
      <c r="C89" s="104">
        <f>$C$85</f>
        <v>12</v>
      </c>
      <c r="D89" s="18"/>
      <c r="E89" s="18"/>
      <c r="F89" s="18"/>
      <c r="G89" s="18"/>
      <c r="H89" s="105">
        <f t="shared" si="1"/>
        <v>0</v>
      </c>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row>
    <row r="90" spans="1:33" ht="13.5" thickTop="1" thickBot="1" x14ac:dyDescent="0.25">
      <c r="A90" s="24"/>
      <c r="B90" s="108"/>
      <c r="C90" s="104">
        <f>$C$85</f>
        <v>12</v>
      </c>
      <c r="D90" s="18"/>
      <c r="E90" s="18"/>
      <c r="F90" s="18"/>
      <c r="G90" s="18"/>
      <c r="H90" s="105">
        <f t="shared" si="1"/>
        <v>0</v>
      </c>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row>
    <row r="91" spans="1:33" ht="16.5" customHeight="1" thickTop="1" thickBot="1" x14ac:dyDescent="0.25">
      <c r="A91" s="24"/>
      <c r="B91" s="108"/>
      <c r="C91" s="102">
        <f>'OFERTA III'!D47</f>
        <v>13</v>
      </c>
      <c r="D91" s="415">
        <f>C91</f>
        <v>13</v>
      </c>
      <c r="E91" s="415"/>
      <c r="F91" s="415"/>
      <c r="G91" s="415"/>
      <c r="H91" s="103"/>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row>
    <row r="92" spans="1:33" ht="13.5" thickTop="1" thickBot="1" x14ac:dyDescent="0.25">
      <c r="A92" s="24"/>
      <c r="B92" s="108"/>
      <c r="C92" s="104">
        <f>$C$91</f>
        <v>13</v>
      </c>
      <c r="D92" s="18"/>
      <c r="E92" s="18"/>
      <c r="F92" s="18"/>
      <c r="G92" s="18"/>
      <c r="H92" s="105">
        <f t="shared" si="1"/>
        <v>0</v>
      </c>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row>
    <row r="93" spans="1:33" ht="13.5" thickTop="1" thickBot="1" x14ac:dyDescent="0.25">
      <c r="A93" s="24"/>
      <c r="B93" s="108"/>
      <c r="C93" s="104">
        <f>$C$91</f>
        <v>13</v>
      </c>
      <c r="D93" s="18"/>
      <c r="E93" s="18"/>
      <c r="F93" s="18"/>
      <c r="G93" s="18"/>
      <c r="H93" s="105">
        <f t="shared" si="1"/>
        <v>0</v>
      </c>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row>
    <row r="94" spans="1:33" ht="13.5" thickTop="1" thickBot="1" x14ac:dyDescent="0.25">
      <c r="A94" s="24"/>
      <c r="B94" s="108"/>
      <c r="C94" s="104">
        <f>$C$91</f>
        <v>13</v>
      </c>
      <c r="D94" s="18"/>
      <c r="E94" s="18"/>
      <c r="F94" s="18"/>
      <c r="G94" s="18"/>
      <c r="H94" s="105">
        <f t="shared" si="1"/>
        <v>0</v>
      </c>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row>
    <row r="95" spans="1:33" ht="13.5" thickTop="1" thickBot="1" x14ac:dyDescent="0.25">
      <c r="A95" s="24"/>
      <c r="B95" s="108"/>
      <c r="C95" s="104">
        <f>$C$91</f>
        <v>13</v>
      </c>
      <c r="D95" s="18"/>
      <c r="E95" s="18"/>
      <c r="F95" s="18"/>
      <c r="G95" s="18"/>
      <c r="H95" s="105">
        <f t="shared" si="1"/>
        <v>0</v>
      </c>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row>
    <row r="96" spans="1:33" ht="13.5" thickTop="1" thickBot="1" x14ac:dyDescent="0.25">
      <c r="A96" s="24"/>
      <c r="B96" s="108"/>
      <c r="C96" s="104">
        <f>$C$91</f>
        <v>13</v>
      </c>
      <c r="D96" s="18"/>
      <c r="E96" s="18"/>
      <c r="F96" s="18"/>
      <c r="G96" s="18"/>
      <c r="H96" s="105">
        <f t="shared" si="1"/>
        <v>0</v>
      </c>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row>
    <row r="97" spans="1:33" ht="13.5" thickTop="1" thickBot="1" x14ac:dyDescent="0.25">
      <c r="A97" s="24"/>
      <c r="B97" s="108"/>
      <c r="C97" s="102">
        <f>'OFERTA III'!D48</f>
        <v>14</v>
      </c>
      <c r="D97" s="415">
        <f>C97</f>
        <v>14</v>
      </c>
      <c r="E97" s="415"/>
      <c r="F97" s="415"/>
      <c r="G97" s="415"/>
      <c r="H97" s="103"/>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row>
    <row r="98" spans="1:33" ht="13.5" thickTop="1" thickBot="1" x14ac:dyDescent="0.25">
      <c r="A98" s="24"/>
      <c r="B98" s="108"/>
      <c r="C98" s="104">
        <f>$C$97</f>
        <v>14</v>
      </c>
      <c r="D98" s="18"/>
      <c r="E98" s="18"/>
      <c r="F98" s="18"/>
      <c r="G98" s="18"/>
      <c r="H98" s="105">
        <f t="shared" si="1"/>
        <v>0</v>
      </c>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row>
    <row r="99" spans="1:33" ht="13.5" thickTop="1" thickBot="1" x14ac:dyDescent="0.25">
      <c r="A99" s="24"/>
      <c r="B99" s="108"/>
      <c r="C99" s="104">
        <f>$C$97</f>
        <v>14</v>
      </c>
      <c r="D99" s="18"/>
      <c r="E99" s="18"/>
      <c r="F99" s="18"/>
      <c r="G99" s="18"/>
      <c r="H99" s="105">
        <f t="shared" si="1"/>
        <v>0</v>
      </c>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row>
    <row r="100" spans="1:33" ht="13.5" thickTop="1" thickBot="1" x14ac:dyDescent="0.25">
      <c r="A100" s="24"/>
      <c r="B100" s="108"/>
      <c r="C100" s="104">
        <f>$C$97</f>
        <v>14</v>
      </c>
      <c r="D100" s="18"/>
      <c r="E100" s="18"/>
      <c r="F100" s="18"/>
      <c r="G100" s="18"/>
      <c r="H100" s="105">
        <f t="shared" si="1"/>
        <v>0</v>
      </c>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row>
    <row r="101" spans="1:33" ht="13.5" thickTop="1" thickBot="1" x14ac:dyDescent="0.25">
      <c r="A101" s="24"/>
      <c r="B101" s="108"/>
      <c r="C101" s="104">
        <f>$C$97</f>
        <v>14</v>
      </c>
      <c r="D101" s="18"/>
      <c r="E101" s="18"/>
      <c r="F101" s="18"/>
      <c r="G101" s="18"/>
      <c r="H101" s="105">
        <f t="shared" si="1"/>
        <v>0</v>
      </c>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row>
    <row r="102" spans="1:33" ht="13.5" thickTop="1" thickBot="1" x14ac:dyDescent="0.25">
      <c r="A102" s="24"/>
      <c r="B102" s="108"/>
      <c r="C102" s="104">
        <f>$C$97</f>
        <v>14</v>
      </c>
      <c r="D102" s="18"/>
      <c r="E102" s="18"/>
      <c r="F102" s="18"/>
      <c r="G102" s="18"/>
      <c r="H102" s="105">
        <f t="shared" si="1"/>
        <v>0</v>
      </c>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row>
    <row r="103" spans="1:33" ht="13.5" thickTop="1" thickBot="1" x14ac:dyDescent="0.25">
      <c r="A103" s="24"/>
      <c r="B103" s="108"/>
      <c r="C103" s="102">
        <f>'OFERTA III'!D49</f>
        <v>15</v>
      </c>
      <c r="D103" s="415">
        <f>C103</f>
        <v>15</v>
      </c>
      <c r="E103" s="415"/>
      <c r="F103" s="415"/>
      <c r="G103" s="415"/>
      <c r="H103" s="103"/>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row>
    <row r="104" spans="1:33" ht="13.5" thickTop="1" thickBot="1" x14ac:dyDescent="0.25">
      <c r="A104" s="24"/>
      <c r="B104" s="108"/>
      <c r="C104" s="104">
        <f>$C$103</f>
        <v>15</v>
      </c>
      <c r="D104" s="18"/>
      <c r="E104" s="18"/>
      <c r="F104" s="18"/>
      <c r="G104" s="18"/>
      <c r="H104" s="105">
        <f t="shared" si="1"/>
        <v>0</v>
      </c>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row>
    <row r="105" spans="1:33" ht="13.5" thickTop="1" thickBot="1" x14ac:dyDescent="0.25">
      <c r="A105" s="24"/>
      <c r="B105" s="108"/>
      <c r="C105" s="104">
        <f>$C$103</f>
        <v>15</v>
      </c>
      <c r="D105" s="18"/>
      <c r="E105" s="18"/>
      <c r="F105" s="18"/>
      <c r="G105" s="18"/>
      <c r="H105" s="105">
        <f t="shared" si="1"/>
        <v>0</v>
      </c>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row>
    <row r="106" spans="1:33" ht="13.5" thickTop="1" thickBot="1" x14ac:dyDescent="0.25">
      <c r="A106" s="24"/>
      <c r="B106" s="108"/>
      <c r="C106" s="104">
        <f>$C$103</f>
        <v>15</v>
      </c>
      <c r="D106" s="18"/>
      <c r="E106" s="18"/>
      <c r="F106" s="18"/>
      <c r="G106" s="18"/>
      <c r="H106" s="105">
        <f t="shared" si="1"/>
        <v>0</v>
      </c>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row>
    <row r="107" spans="1:33" ht="13.5" thickTop="1" thickBot="1" x14ac:dyDescent="0.25">
      <c r="A107" s="24"/>
      <c r="B107" s="108"/>
      <c r="C107" s="104">
        <f>$C$103</f>
        <v>15</v>
      </c>
      <c r="D107" s="18"/>
      <c r="E107" s="18"/>
      <c r="F107" s="18"/>
      <c r="G107" s="18"/>
      <c r="H107" s="105">
        <f t="shared" si="1"/>
        <v>0</v>
      </c>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row>
    <row r="108" spans="1:33" ht="13.5" thickTop="1" thickBot="1" x14ac:dyDescent="0.25">
      <c r="A108" s="24"/>
      <c r="B108" s="108"/>
      <c r="C108" s="104">
        <f>$C$103</f>
        <v>15</v>
      </c>
      <c r="D108" s="18"/>
      <c r="E108" s="18"/>
      <c r="F108" s="18"/>
      <c r="G108" s="18"/>
      <c r="H108" s="105">
        <f>G108*E108</f>
        <v>0</v>
      </c>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row>
    <row r="109" spans="1:33" ht="13.5" hidden="1" thickTop="1" thickBot="1" x14ac:dyDescent="0.25">
      <c r="A109" s="24"/>
      <c r="B109" s="24"/>
      <c r="C109" s="102">
        <f>'OFERTA III'!D50</f>
        <v>16</v>
      </c>
      <c r="D109" s="415">
        <f>C109</f>
        <v>16</v>
      </c>
      <c r="E109" s="415"/>
      <c r="F109" s="415"/>
      <c r="G109" s="415"/>
      <c r="H109" s="103"/>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row>
    <row r="110" spans="1:33" ht="13.5" hidden="1" thickTop="1" thickBot="1" x14ac:dyDescent="0.25">
      <c r="A110" s="24"/>
      <c r="B110" s="24"/>
      <c r="C110" s="104">
        <f>$C$109</f>
        <v>16</v>
      </c>
      <c r="D110" s="18"/>
      <c r="E110" s="18"/>
      <c r="F110" s="18"/>
      <c r="G110" s="18"/>
      <c r="H110" s="105">
        <f>G110*E110</f>
        <v>0</v>
      </c>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row>
    <row r="111" spans="1:33" ht="13.5" hidden="1" thickTop="1" thickBot="1" x14ac:dyDescent="0.25">
      <c r="A111" s="24"/>
      <c r="B111" s="24"/>
      <c r="C111" s="104">
        <f>$C$109</f>
        <v>16</v>
      </c>
      <c r="D111" s="18"/>
      <c r="E111" s="18"/>
      <c r="F111" s="18"/>
      <c r="G111" s="18"/>
      <c r="H111" s="105">
        <f>G111*E111</f>
        <v>0</v>
      </c>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row>
    <row r="112" spans="1:33" ht="13.5" hidden="1" thickTop="1" thickBot="1" x14ac:dyDescent="0.25">
      <c r="A112" s="24"/>
      <c r="B112" s="24"/>
      <c r="C112" s="104">
        <f>$C$109</f>
        <v>16</v>
      </c>
      <c r="D112" s="18"/>
      <c r="E112" s="18"/>
      <c r="F112" s="18"/>
      <c r="G112" s="18"/>
      <c r="H112" s="105">
        <f>G112*E112</f>
        <v>0</v>
      </c>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row>
    <row r="113" spans="1:33" ht="13.5" hidden="1" thickTop="1" thickBot="1" x14ac:dyDescent="0.25">
      <c r="A113" s="24"/>
      <c r="B113" s="24"/>
      <c r="C113" s="104">
        <f>$C$109</f>
        <v>16</v>
      </c>
      <c r="D113" s="18"/>
      <c r="E113" s="18"/>
      <c r="F113" s="18"/>
      <c r="G113" s="18"/>
      <c r="H113" s="105">
        <f>G113*E113</f>
        <v>0</v>
      </c>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row>
    <row r="114" spans="1:33" ht="13.5" hidden="1" thickTop="1" thickBot="1" x14ac:dyDescent="0.25">
      <c r="A114" s="24"/>
      <c r="B114" s="24"/>
      <c r="C114" s="104">
        <f>$C$109</f>
        <v>16</v>
      </c>
      <c r="D114" s="18"/>
      <c r="E114" s="18"/>
      <c r="F114" s="18"/>
      <c r="G114" s="18"/>
      <c r="H114" s="105">
        <f>G114*E114</f>
        <v>0</v>
      </c>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row>
    <row r="115" spans="1:33" ht="13.5" hidden="1" thickTop="1" thickBot="1" x14ac:dyDescent="0.25">
      <c r="A115" s="24"/>
      <c r="B115" s="24"/>
      <c r="C115" s="102">
        <f>'OFERTA III'!D51</f>
        <v>17</v>
      </c>
      <c r="D115" s="415">
        <f>C115</f>
        <v>17</v>
      </c>
      <c r="E115" s="415"/>
      <c r="F115" s="415"/>
      <c r="G115" s="415"/>
      <c r="H115" s="103"/>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row>
    <row r="116" spans="1:33" ht="13.5" hidden="1" thickTop="1" thickBot="1" x14ac:dyDescent="0.25">
      <c r="A116" s="24"/>
      <c r="B116" s="24"/>
      <c r="C116" s="104">
        <f>$C$115</f>
        <v>17</v>
      </c>
      <c r="D116" s="18"/>
      <c r="E116" s="18"/>
      <c r="F116" s="18"/>
      <c r="G116" s="18"/>
      <c r="H116" s="105">
        <f>G116*E116</f>
        <v>0</v>
      </c>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row>
    <row r="117" spans="1:33" ht="13.5" hidden="1" thickTop="1" thickBot="1" x14ac:dyDescent="0.25">
      <c r="A117" s="24"/>
      <c r="B117" s="24"/>
      <c r="C117" s="104">
        <f>$C$115</f>
        <v>17</v>
      </c>
      <c r="D117" s="18"/>
      <c r="E117" s="18"/>
      <c r="F117" s="18"/>
      <c r="G117" s="18"/>
      <c r="H117" s="105">
        <f>G117*E117</f>
        <v>0</v>
      </c>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row>
    <row r="118" spans="1:33" ht="13.5" hidden="1" thickTop="1" thickBot="1" x14ac:dyDescent="0.25">
      <c r="A118" s="24"/>
      <c r="B118" s="24"/>
      <c r="C118" s="104">
        <f>$C$115</f>
        <v>17</v>
      </c>
      <c r="D118" s="18"/>
      <c r="E118" s="18"/>
      <c r="F118" s="18"/>
      <c r="G118" s="18"/>
      <c r="H118" s="105">
        <f>G118*E118</f>
        <v>0</v>
      </c>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row>
    <row r="119" spans="1:33" ht="13.5" hidden="1" thickTop="1" thickBot="1" x14ac:dyDescent="0.25">
      <c r="A119" s="24"/>
      <c r="B119" s="24"/>
      <c r="C119" s="104">
        <f>$C$115</f>
        <v>17</v>
      </c>
      <c r="D119" s="18"/>
      <c r="E119" s="18"/>
      <c r="F119" s="18"/>
      <c r="G119" s="18"/>
      <c r="H119" s="105">
        <f>G119*E119</f>
        <v>0</v>
      </c>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row>
    <row r="120" spans="1:33" ht="13.5" hidden="1" thickTop="1" thickBot="1" x14ac:dyDescent="0.25">
      <c r="A120" s="24"/>
      <c r="B120" s="24"/>
      <c r="C120" s="104">
        <f>$C$115</f>
        <v>17</v>
      </c>
      <c r="D120" s="18"/>
      <c r="E120" s="18"/>
      <c r="F120" s="18"/>
      <c r="G120" s="18"/>
      <c r="H120" s="105">
        <f>G120*E120</f>
        <v>0</v>
      </c>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row>
    <row r="121" spans="1:33" ht="13.5" hidden="1" thickTop="1" thickBot="1" x14ac:dyDescent="0.25">
      <c r="A121" s="24"/>
      <c r="B121" s="24"/>
      <c r="C121" s="102">
        <f>'OFERTA III'!D52</f>
        <v>18</v>
      </c>
      <c r="D121" s="415">
        <f>C121</f>
        <v>18</v>
      </c>
      <c r="E121" s="415"/>
      <c r="F121" s="415"/>
      <c r="G121" s="415"/>
      <c r="H121" s="103"/>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row>
    <row r="122" spans="1:33" ht="13.5" hidden="1" thickTop="1" thickBot="1" x14ac:dyDescent="0.25">
      <c r="A122" s="24"/>
      <c r="B122" s="24"/>
      <c r="C122" s="104">
        <f>$C$121</f>
        <v>18</v>
      </c>
      <c r="D122" s="18"/>
      <c r="E122" s="18"/>
      <c r="F122" s="18"/>
      <c r="G122" s="18"/>
      <c r="H122" s="105">
        <f>G122*E122</f>
        <v>0</v>
      </c>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row>
    <row r="123" spans="1:33" ht="13.5" hidden="1" thickTop="1" thickBot="1" x14ac:dyDescent="0.25">
      <c r="A123" s="24"/>
      <c r="B123" s="24"/>
      <c r="C123" s="104">
        <f>$C$121</f>
        <v>18</v>
      </c>
      <c r="D123" s="18"/>
      <c r="E123" s="18"/>
      <c r="F123" s="18"/>
      <c r="G123" s="18"/>
      <c r="H123" s="105">
        <f>G123*E123</f>
        <v>0</v>
      </c>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row>
    <row r="124" spans="1:33" ht="13.5" hidden="1" thickTop="1" thickBot="1" x14ac:dyDescent="0.25">
      <c r="A124" s="24"/>
      <c r="B124" s="24"/>
      <c r="C124" s="104">
        <f>$C$121</f>
        <v>18</v>
      </c>
      <c r="D124" s="18"/>
      <c r="E124" s="18"/>
      <c r="F124" s="18"/>
      <c r="G124" s="18"/>
      <c r="H124" s="105">
        <f>G124*E124</f>
        <v>0</v>
      </c>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row>
    <row r="125" spans="1:33" ht="13.5" hidden="1" thickTop="1" thickBot="1" x14ac:dyDescent="0.25">
      <c r="A125" s="24"/>
      <c r="B125" s="24"/>
      <c r="C125" s="104">
        <f>$C$121</f>
        <v>18</v>
      </c>
      <c r="D125" s="18"/>
      <c r="E125" s="18"/>
      <c r="F125" s="18"/>
      <c r="G125" s="18"/>
      <c r="H125" s="105">
        <f>G125*E125</f>
        <v>0</v>
      </c>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row>
    <row r="126" spans="1:33" ht="13.5" hidden="1" thickTop="1" thickBot="1" x14ac:dyDescent="0.25">
      <c r="A126" s="24"/>
      <c r="B126" s="24"/>
      <c r="C126" s="104">
        <f>$C$121</f>
        <v>18</v>
      </c>
      <c r="D126" s="18"/>
      <c r="E126" s="18"/>
      <c r="F126" s="18"/>
      <c r="G126" s="18"/>
      <c r="H126" s="105">
        <f>G126*E126</f>
        <v>0</v>
      </c>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row>
    <row r="127" spans="1:33" ht="13.5" hidden="1" thickTop="1" thickBot="1" x14ac:dyDescent="0.25">
      <c r="A127" s="24"/>
      <c r="B127" s="24"/>
      <c r="C127" s="102">
        <f>'OFERTA III'!D53</f>
        <v>19</v>
      </c>
      <c r="D127" s="415">
        <f>C127</f>
        <v>19</v>
      </c>
      <c r="E127" s="415"/>
      <c r="F127" s="415"/>
      <c r="G127" s="415"/>
      <c r="H127" s="103"/>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row>
    <row r="128" spans="1:33" ht="13.5" hidden="1" thickTop="1" thickBot="1" x14ac:dyDescent="0.25">
      <c r="A128" s="24"/>
      <c r="B128" s="24"/>
      <c r="C128" s="104">
        <f>$C$127</f>
        <v>19</v>
      </c>
      <c r="D128" s="18"/>
      <c r="E128" s="18"/>
      <c r="F128" s="18"/>
      <c r="G128" s="18"/>
      <c r="H128" s="105">
        <f>G128*E128</f>
        <v>0</v>
      </c>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row>
    <row r="129" spans="1:33" ht="13.5" hidden="1" thickTop="1" thickBot="1" x14ac:dyDescent="0.25">
      <c r="A129" s="24"/>
      <c r="B129" s="24"/>
      <c r="C129" s="104">
        <f>$C$127</f>
        <v>19</v>
      </c>
      <c r="D129" s="18"/>
      <c r="E129" s="18"/>
      <c r="F129" s="18"/>
      <c r="G129" s="18"/>
      <c r="H129" s="105">
        <f>G129*E129</f>
        <v>0</v>
      </c>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row>
    <row r="130" spans="1:33" ht="13.5" hidden="1" thickTop="1" thickBot="1" x14ac:dyDescent="0.25">
      <c r="A130" s="24"/>
      <c r="B130" s="24"/>
      <c r="C130" s="104">
        <f>$C$127</f>
        <v>19</v>
      </c>
      <c r="D130" s="18"/>
      <c r="E130" s="18"/>
      <c r="F130" s="18"/>
      <c r="G130" s="18"/>
      <c r="H130" s="105">
        <f>G130*E130</f>
        <v>0</v>
      </c>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row>
    <row r="131" spans="1:33" ht="13.5" hidden="1" thickTop="1" thickBot="1" x14ac:dyDescent="0.25">
      <c r="A131" s="24"/>
      <c r="B131" s="24"/>
      <c r="C131" s="104">
        <f>$C$127</f>
        <v>19</v>
      </c>
      <c r="D131" s="18"/>
      <c r="E131" s="18"/>
      <c r="F131" s="18"/>
      <c r="G131" s="18"/>
      <c r="H131" s="105">
        <f>G131*E131</f>
        <v>0</v>
      </c>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row>
    <row r="132" spans="1:33" ht="13.5" hidden="1" thickTop="1" thickBot="1" x14ac:dyDescent="0.25">
      <c r="A132" s="24"/>
      <c r="B132" s="24"/>
      <c r="C132" s="104">
        <f>$C$127</f>
        <v>19</v>
      </c>
      <c r="D132" s="18"/>
      <c r="E132" s="18"/>
      <c r="F132" s="18"/>
      <c r="G132" s="18"/>
      <c r="H132" s="105">
        <f>G132*E132</f>
        <v>0</v>
      </c>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row>
    <row r="133" spans="1:33" ht="13.5" hidden="1" thickTop="1" thickBot="1" x14ac:dyDescent="0.25">
      <c r="A133" s="24"/>
      <c r="B133" s="24"/>
      <c r="C133" s="102">
        <f>'OFERTA III'!D54</f>
        <v>20</v>
      </c>
      <c r="D133" s="415">
        <f>C133</f>
        <v>20</v>
      </c>
      <c r="E133" s="415"/>
      <c r="F133" s="415"/>
      <c r="G133" s="415"/>
      <c r="H133" s="103"/>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row>
    <row r="134" spans="1:33" ht="13.5" hidden="1" thickTop="1" thickBot="1" x14ac:dyDescent="0.25">
      <c r="A134" s="24"/>
      <c r="B134" s="24"/>
      <c r="C134" s="104">
        <f>$C$133</f>
        <v>20</v>
      </c>
      <c r="D134" s="18"/>
      <c r="E134" s="18"/>
      <c r="F134" s="18"/>
      <c r="G134" s="18"/>
      <c r="H134" s="105">
        <f>G134*E134</f>
        <v>0</v>
      </c>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row>
    <row r="135" spans="1:33" ht="13.5" hidden="1" thickTop="1" thickBot="1" x14ac:dyDescent="0.25">
      <c r="A135" s="24"/>
      <c r="B135" s="24"/>
      <c r="C135" s="104">
        <f>$C$133</f>
        <v>20</v>
      </c>
      <c r="D135" s="18"/>
      <c r="E135" s="18"/>
      <c r="F135" s="18"/>
      <c r="G135" s="18"/>
      <c r="H135" s="105">
        <f>G135*E135</f>
        <v>0</v>
      </c>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row>
    <row r="136" spans="1:33" ht="13.5" hidden="1" thickTop="1" thickBot="1" x14ac:dyDescent="0.25">
      <c r="A136" s="24"/>
      <c r="B136" s="24"/>
      <c r="C136" s="104">
        <f>$C$133</f>
        <v>20</v>
      </c>
      <c r="D136" s="18"/>
      <c r="E136" s="18"/>
      <c r="F136" s="18"/>
      <c r="G136" s="18"/>
      <c r="H136" s="105">
        <f>G136*E136</f>
        <v>0</v>
      </c>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row>
    <row r="137" spans="1:33" ht="13.5" hidden="1" thickTop="1" thickBot="1" x14ac:dyDescent="0.25">
      <c r="A137" s="24"/>
      <c r="B137" s="24"/>
      <c r="C137" s="104">
        <f>$C$133</f>
        <v>20</v>
      </c>
      <c r="D137" s="18"/>
      <c r="E137" s="18"/>
      <c r="F137" s="18"/>
      <c r="G137" s="18"/>
      <c r="H137" s="105">
        <f>G137*E137</f>
        <v>0</v>
      </c>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row>
    <row r="138" spans="1:33" ht="13.5" hidden="1" thickTop="1" thickBot="1" x14ac:dyDescent="0.25">
      <c r="A138" s="24"/>
      <c r="B138" s="24"/>
      <c r="C138" s="104">
        <f>$C$133</f>
        <v>20</v>
      </c>
      <c r="D138" s="18"/>
      <c r="E138" s="18"/>
      <c r="F138" s="18"/>
      <c r="G138" s="18"/>
      <c r="H138" s="105">
        <f>G138*E138</f>
        <v>0</v>
      </c>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row>
    <row r="139" spans="1:33" ht="13.5" hidden="1" thickTop="1" thickBot="1" x14ac:dyDescent="0.25">
      <c r="A139" s="24"/>
      <c r="B139" s="24"/>
      <c r="C139" s="102">
        <f>'OFERTA III'!D55</f>
        <v>21</v>
      </c>
      <c r="D139" s="415">
        <f>C139</f>
        <v>21</v>
      </c>
      <c r="E139" s="415"/>
      <c r="F139" s="415"/>
      <c r="G139" s="415"/>
      <c r="H139" s="103"/>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row>
    <row r="140" spans="1:33" ht="13.5" hidden="1" thickTop="1" thickBot="1" x14ac:dyDescent="0.25">
      <c r="A140" s="24"/>
      <c r="B140" s="24"/>
      <c r="C140" s="104">
        <f>$C$139</f>
        <v>21</v>
      </c>
      <c r="D140" s="18"/>
      <c r="E140" s="18"/>
      <c r="F140" s="18"/>
      <c r="G140" s="18"/>
      <c r="H140" s="105">
        <f>G140*E140</f>
        <v>0</v>
      </c>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row>
    <row r="141" spans="1:33" ht="13.5" hidden="1" thickTop="1" thickBot="1" x14ac:dyDescent="0.25">
      <c r="A141" s="24"/>
      <c r="B141" s="24"/>
      <c r="C141" s="104">
        <f>$C$139</f>
        <v>21</v>
      </c>
      <c r="D141" s="18"/>
      <c r="E141" s="18"/>
      <c r="F141" s="18"/>
      <c r="G141" s="18"/>
      <c r="H141" s="105">
        <f>G141*E141</f>
        <v>0</v>
      </c>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row>
    <row r="142" spans="1:33" ht="13.5" hidden="1" thickTop="1" thickBot="1" x14ac:dyDescent="0.25">
      <c r="A142" s="24"/>
      <c r="B142" s="24"/>
      <c r="C142" s="104">
        <f>$C$139</f>
        <v>21</v>
      </c>
      <c r="D142" s="18"/>
      <c r="E142" s="18"/>
      <c r="F142" s="18"/>
      <c r="G142" s="18"/>
      <c r="H142" s="105">
        <f>G142*E142</f>
        <v>0</v>
      </c>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row>
    <row r="143" spans="1:33" ht="13.5" hidden="1" thickTop="1" thickBot="1" x14ac:dyDescent="0.25">
      <c r="A143" s="24"/>
      <c r="B143" s="24"/>
      <c r="C143" s="104">
        <f>$C$139</f>
        <v>21</v>
      </c>
      <c r="D143" s="18"/>
      <c r="E143" s="18"/>
      <c r="F143" s="18"/>
      <c r="G143" s="18"/>
      <c r="H143" s="105">
        <f>G143*E143</f>
        <v>0</v>
      </c>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row>
    <row r="144" spans="1:33" ht="13.5" hidden="1" thickTop="1" thickBot="1" x14ac:dyDescent="0.25">
      <c r="A144" s="24"/>
      <c r="B144" s="24"/>
      <c r="C144" s="104">
        <f>$C$139</f>
        <v>21</v>
      </c>
      <c r="D144" s="18"/>
      <c r="E144" s="18"/>
      <c r="F144" s="18"/>
      <c r="G144" s="18"/>
      <c r="H144" s="105">
        <f>G144*E144</f>
        <v>0</v>
      </c>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row>
    <row r="145" spans="1:33" ht="13.5" hidden="1" thickTop="1" thickBot="1" x14ac:dyDescent="0.25">
      <c r="A145" s="24"/>
      <c r="B145" s="24"/>
      <c r="C145" s="102">
        <f>'OFERTA III'!D56</f>
        <v>22</v>
      </c>
      <c r="D145" s="415">
        <f>C145</f>
        <v>22</v>
      </c>
      <c r="E145" s="415"/>
      <c r="F145" s="415"/>
      <c r="G145" s="415"/>
      <c r="H145" s="103"/>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row>
    <row r="146" spans="1:33" ht="13.5" hidden="1" thickTop="1" thickBot="1" x14ac:dyDescent="0.25">
      <c r="A146" s="24"/>
      <c r="B146" s="24"/>
      <c r="C146" s="104">
        <f>$C$145</f>
        <v>22</v>
      </c>
      <c r="D146" s="18"/>
      <c r="E146" s="18"/>
      <c r="F146" s="18"/>
      <c r="G146" s="18"/>
      <c r="H146" s="105">
        <f>G146*E146</f>
        <v>0</v>
      </c>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row>
    <row r="147" spans="1:33" ht="13.5" hidden="1" thickTop="1" thickBot="1" x14ac:dyDescent="0.25">
      <c r="A147" s="24"/>
      <c r="B147" s="24"/>
      <c r="C147" s="104">
        <f>$C$145</f>
        <v>22</v>
      </c>
      <c r="D147" s="18"/>
      <c r="E147" s="18"/>
      <c r="F147" s="18"/>
      <c r="G147" s="18"/>
      <c r="H147" s="105">
        <f>G147*E147</f>
        <v>0</v>
      </c>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row>
    <row r="148" spans="1:33" ht="13.5" hidden="1" thickTop="1" thickBot="1" x14ac:dyDescent="0.25">
      <c r="A148" s="24"/>
      <c r="B148" s="24"/>
      <c r="C148" s="104">
        <f>$C$145</f>
        <v>22</v>
      </c>
      <c r="D148" s="18"/>
      <c r="E148" s="18"/>
      <c r="F148" s="18"/>
      <c r="G148" s="18"/>
      <c r="H148" s="105">
        <f>G148*E148</f>
        <v>0</v>
      </c>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row>
    <row r="149" spans="1:33" ht="13.5" hidden="1" thickTop="1" thickBot="1" x14ac:dyDescent="0.25">
      <c r="A149" s="24"/>
      <c r="B149" s="24"/>
      <c r="C149" s="104">
        <f>$C$145</f>
        <v>22</v>
      </c>
      <c r="D149" s="18"/>
      <c r="E149" s="18"/>
      <c r="F149" s="18"/>
      <c r="G149" s="18"/>
      <c r="H149" s="105">
        <f>G149*E149</f>
        <v>0</v>
      </c>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row>
    <row r="150" spans="1:33" ht="13.5" hidden="1" thickTop="1" thickBot="1" x14ac:dyDescent="0.25">
      <c r="A150" s="24"/>
      <c r="B150" s="24"/>
      <c r="C150" s="104">
        <f>$C$145</f>
        <v>22</v>
      </c>
      <c r="D150" s="18"/>
      <c r="E150" s="18"/>
      <c r="F150" s="18"/>
      <c r="G150" s="18"/>
      <c r="H150" s="105">
        <f>G150*E150</f>
        <v>0</v>
      </c>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row>
    <row r="151" spans="1:33" ht="13.5" hidden="1" thickTop="1" thickBot="1" x14ac:dyDescent="0.25">
      <c r="A151" s="24"/>
      <c r="B151" s="24"/>
      <c r="C151" s="102">
        <f>'OFERTA III'!D57</f>
        <v>23</v>
      </c>
      <c r="D151" s="415">
        <f>C151</f>
        <v>23</v>
      </c>
      <c r="E151" s="415"/>
      <c r="F151" s="415"/>
      <c r="G151" s="415"/>
      <c r="H151" s="103"/>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row>
    <row r="152" spans="1:33" ht="13.5" hidden="1" thickTop="1" thickBot="1" x14ac:dyDescent="0.25">
      <c r="A152" s="24"/>
      <c r="B152" s="24"/>
      <c r="C152" s="104">
        <f>$C$151</f>
        <v>23</v>
      </c>
      <c r="D152" s="18"/>
      <c r="E152" s="18"/>
      <c r="F152" s="18"/>
      <c r="G152" s="18"/>
      <c r="H152" s="105">
        <f>G152*E152</f>
        <v>0</v>
      </c>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row>
    <row r="153" spans="1:33" ht="13.5" hidden="1" thickTop="1" thickBot="1" x14ac:dyDescent="0.25">
      <c r="A153" s="24"/>
      <c r="B153" s="24"/>
      <c r="C153" s="104">
        <f>$C$151</f>
        <v>23</v>
      </c>
      <c r="D153" s="18"/>
      <c r="E153" s="18"/>
      <c r="F153" s="18"/>
      <c r="G153" s="18"/>
      <c r="H153" s="105">
        <f>G153*E153</f>
        <v>0</v>
      </c>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row>
    <row r="154" spans="1:33" ht="13.5" hidden="1" thickTop="1" thickBot="1" x14ac:dyDescent="0.25">
      <c r="A154" s="24"/>
      <c r="B154" s="24"/>
      <c r="C154" s="104">
        <f>$C$151</f>
        <v>23</v>
      </c>
      <c r="D154" s="18"/>
      <c r="E154" s="18"/>
      <c r="F154" s="18"/>
      <c r="G154" s="18"/>
      <c r="H154" s="105">
        <f>G154*E154</f>
        <v>0</v>
      </c>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row>
    <row r="155" spans="1:33" ht="13.5" hidden="1" thickTop="1" thickBot="1" x14ac:dyDescent="0.25">
      <c r="A155" s="24"/>
      <c r="B155" s="24"/>
      <c r="C155" s="104">
        <f>$C$151</f>
        <v>23</v>
      </c>
      <c r="D155" s="18"/>
      <c r="E155" s="18"/>
      <c r="F155" s="18"/>
      <c r="G155" s="18"/>
      <c r="H155" s="105">
        <f>G155*E155</f>
        <v>0</v>
      </c>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row>
    <row r="156" spans="1:33" ht="13.5" hidden="1" thickTop="1" thickBot="1" x14ac:dyDescent="0.25">
      <c r="A156" s="24"/>
      <c r="B156" s="24"/>
      <c r="C156" s="104">
        <f>$C$151</f>
        <v>23</v>
      </c>
      <c r="D156" s="18"/>
      <c r="E156" s="18"/>
      <c r="F156" s="18"/>
      <c r="G156" s="18"/>
      <c r="H156" s="105">
        <f>G156*E156</f>
        <v>0</v>
      </c>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row>
    <row r="157" spans="1:33" ht="13.5" hidden="1" thickTop="1" thickBot="1" x14ac:dyDescent="0.25">
      <c r="A157" s="24"/>
      <c r="B157" s="24"/>
      <c r="C157" s="102">
        <f>'OFERTA III'!D58</f>
        <v>24</v>
      </c>
      <c r="D157" s="415">
        <f>C157</f>
        <v>24</v>
      </c>
      <c r="E157" s="415"/>
      <c r="F157" s="415"/>
      <c r="G157" s="415"/>
      <c r="H157" s="103"/>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row>
    <row r="158" spans="1:33" ht="13.5" hidden="1" thickTop="1" thickBot="1" x14ac:dyDescent="0.25">
      <c r="A158" s="24"/>
      <c r="B158" s="24"/>
      <c r="C158" s="104">
        <f>$C$157</f>
        <v>24</v>
      </c>
      <c r="D158" s="18"/>
      <c r="E158" s="18"/>
      <c r="F158" s="18"/>
      <c r="G158" s="18"/>
      <c r="H158" s="105">
        <f>G158*E158</f>
        <v>0</v>
      </c>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row>
    <row r="159" spans="1:33" ht="13.5" hidden="1" thickTop="1" thickBot="1" x14ac:dyDescent="0.25">
      <c r="A159" s="24"/>
      <c r="B159" s="24"/>
      <c r="C159" s="104">
        <f>$C$157</f>
        <v>24</v>
      </c>
      <c r="D159" s="18"/>
      <c r="E159" s="18"/>
      <c r="F159" s="18"/>
      <c r="G159" s="18"/>
      <c r="H159" s="105">
        <f>G159*E159</f>
        <v>0</v>
      </c>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row>
    <row r="160" spans="1:33" ht="13.5" hidden="1" thickTop="1" thickBot="1" x14ac:dyDescent="0.25">
      <c r="A160" s="24"/>
      <c r="B160" s="24"/>
      <c r="C160" s="104">
        <f>$C$157</f>
        <v>24</v>
      </c>
      <c r="D160" s="18"/>
      <c r="E160" s="18"/>
      <c r="F160" s="18"/>
      <c r="G160" s="18"/>
      <c r="H160" s="105">
        <f>G160*E160</f>
        <v>0</v>
      </c>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row>
    <row r="161" spans="1:33" ht="13.5" hidden="1" thickTop="1" thickBot="1" x14ac:dyDescent="0.25">
      <c r="A161" s="24"/>
      <c r="B161" s="24"/>
      <c r="C161" s="104">
        <f>$C$157</f>
        <v>24</v>
      </c>
      <c r="D161" s="18"/>
      <c r="E161" s="18"/>
      <c r="F161" s="18"/>
      <c r="G161" s="18"/>
      <c r="H161" s="105">
        <f>G161*E161</f>
        <v>0</v>
      </c>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row>
    <row r="162" spans="1:33" ht="13.5" hidden="1" thickTop="1" thickBot="1" x14ac:dyDescent="0.25">
      <c r="A162" s="24"/>
      <c r="B162" s="24"/>
      <c r="C162" s="104">
        <f>$C$157</f>
        <v>24</v>
      </c>
      <c r="D162" s="18"/>
      <c r="E162" s="18"/>
      <c r="F162" s="18"/>
      <c r="G162" s="18"/>
      <c r="H162" s="105">
        <f>G162*E162</f>
        <v>0</v>
      </c>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row>
    <row r="163" spans="1:33" ht="13.5" hidden="1" thickTop="1" thickBot="1" x14ac:dyDescent="0.25">
      <c r="A163" s="24"/>
      <c r="B163" s="24"/>
      <c r="C163" s="102">
        <f>'OFERTA III'!D59</f>
        <v>25</v>
      </c>
      <c r="D163" s="415">
        <f>C163</f>
        <v>25</v>
      </c>
      <c r="E163" s="415"/>
      <c r="F163" s="415"/>
      <c r="G163" s="415"/>
      <c r="H163" s="103"/>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row>
    <row r="164" spans="1:33" ht="13.5" hidden="1" thickTop="1" thickBot="1" x14ac:dyDescent="0.25">
      <c r="A164" s="24"/>
      <c r="B164" s="24"/>
      <c r="C164" s="104">
        <f>$C$163</f>
        <v>25</v>
      </c>
      <c r="D164" s="18"/>
      <c r="E164" s="18"/>
      <c r="F164" s="18"/>
      <c r="G164" s="18"/>
      <c r="H164" s="105">
        <f>G164*E164</f>
        <v>0</v>
      </c>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row>
    <row r="165" spans="1:33" ht="13.5" hidden="1" thickTop="1" thickBot="1" x14ac:dyDescent="0.25">
      <c r="A165" s="24"/>
      <c r="B165" s="24"/>
      <c r="C165" s="104">
        <f>$C$163</f>
        <v>25</v>
      </c>
      <c r="D165" s="18"/>
      <c r="E165" s="18"/>
      <c r="F165" s="18"/>
      <c r="G165" s="18"/>
      <c r="H165" s="105">
        <f>G165*E165</f>
        <v>0</v>
      </c>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row>
    <row r="166" spans="1:33" ht="13.5" hidden="1" thickTop="1" thickBot="1" x14ac:dyDescent="0.25">
      <c r="A166" s="24"/>
      <c r="B166" s="24"/>
      <c r="C166" s="104">
        <f>$C$163</f>
        <v>25</v>
      </c>
      <c r="D166" s="18"/>
      <c r="E166" s="18"/>
      <c r="F166" s="18"/>
      <c r="G166" s="18"/>
      <c r="H166" s="105">
        <f>G166*E166</f>
        <v>0</v>
      </c>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row>
    <row r="167" spans="1:33" ht="13.5" hidden="1" thickTop="1" thickBot="1" x14ac:dyDescent="0.25">
      <c r="A167" s="24"/>
      <c r="B167" s="24"/>
      <c r="C167" s="104">
        <f>$C$163</f>
        <v>25</v>
      </c>
      <c r="D167" s="18"/>
      <c r="E167" s="18"/>
      <c r="F167" s="18"/>
      <c r="G167" s="18"/>
      <c r="H167" s="105">
        <f>G167*E167</f>
        <v>0</v>
      </c>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row>
    <row r="168" spans="1:33" ht="13.5" hidden="1" thickTop="1" thickBot="1" x14ac:dyDescent="0.25">
      <c r="A168" s="24"/>
      <c r="B168" s="24"/>
      <c r="C168" s="104">
        <f>$C$163</f>
        <v>25</v>
      </c>
      <c r="D168" s="18"/>
      <c r="E168" s="18"/>
      <c r="F168" s="18"/>
      <c r="G168" s="18"/>
      <c r="H168" s="105">
        <f>G168*E168</f>
        <v>0</v>
      </c>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row>
    <row r="169" spans="1:33" ht="12.75" thickTop="1" x14ac:dyDescent="0.2">
      <c r="A169" s="24"/>
      <c r="B169" s="24"/>
      <c r="C169" s="24"/>
      <c r="D169" s="24"/>
      <c r="E169" s="24"/>
      <c r="F169" s="24"/>
      <c r="G169" s="24"/>
      <c r="H169" s="107"/>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row>
    <row r="170" spans="1:33" x14ac:dyDescent="0.2">
      <c r="A170" s="24"/>
      <c r="B170" s="24"/>
      <c r="C170" s="24"/>
      <c r="D170" s="24"/>
      <c r="E170" s="24"/>
      <c r="F170" s="24"/>
      <c r="G170" s="24"/>
      <c r="H170" s="107"/>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row>
    <row r="171" spans="1:33" x14ac:dyDescent="0.2">
      <c r="A171" s="24"/>
      <c r="B171" s="24"/>
      <c r="C171" s="24"/>
      <c r="D171" s="24"/>
      <c r="E171" s="24"/>
      <c r="F171" s="24"/>
      <c r="G171" s="24"/>
      <c r="H171" s="107"/>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row>
    <row r="172" spans="1:33" x14ac:dyDescent="0.2">
      <c r="A172" s="24"/>
      <c r="B172" s="24"/>
      <c r="C172" s="24"/>
      <c r="D172" s="24"/>
      <c r="E172" s="24"/>
      <c r="F172" s="24"/>
      <c r="G172" s="24"/>
      <c r="H172" s="107"/>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row>
    <row r="173" spans="1:33" x14ac:dyDescent="0.2">
      <c r="A173" s="24"/>
      <c r="B173" s="24"/>
      <c r="C173" s="24"/>
      <c r="D173" s="24"/>
      <c r="E173" s="24"/>
      <c r="F173" s="24"/>
      <c r="G173" s="24"/>
      <c r="H173" s="107"/>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row>
    <row r="174" spans="1:33" x14ac:dyDescent="0.2">
      <c r="A174" s="24"/>
      <c r="B174" s="24"/>
      <c r="C174" s="24"/>
      <c r="D174" s="24"/>
      <c r="E174" s="24"/>
      <c r="F174" s="24"/>
      <c r="G174" s="24"/>
      <c r="H174" s="107"/>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row>
    <row r="175" spans="1:33" x14ac:dyDescent="0.2">
      <c r="A175" s="24"/>
      <c r="B175" s="24"/>
      <c r="C175" s="24"/>
      <c r="D175" s="24"/>
      <c r="E175" s="24"/>
      <c r="F175" s="24"/>
      <c r="G175" s="24"/>
      <c r="H175" s="107"/>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row>
    <row r="176" spans="1:33" x14ac:dyDescent="0.2">
      <c r="A176" s="24"/>
      <c r="B176" s="24"/>
      <c r="C176" s="24"/>
      <c r="D176" s="24"/>
      <c r="E176" s="24"/>
      <c r="F176" s="24"/>
      <c r="G176" s="24"/>
      <c r="H176" s="107"/>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row>
    <row r="177" spans="1:33" x14ac:dyDescent="0.2">
      <c r="A177" s="24"/>
      <c r="B177" s="24"/>
      <c r="C177" s="24"/>
      <c r="D177" s="24"/>
      <c r="E177" s="24"/>
      <c r="F177" s="24"/>
      <c r="G177" s="24"/>
      <c r="H177" s="107"/>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row>
    <row r="178" spans="1:33" x14ac:dyDescent="0.2">
      <c r="A178" s="24"/>
      <c r="B178" s="24"/>
      <c r="C178" s="24"/>
      <c r="D178" s="24"/>
      <c r="E178" s="24"/>
      <c r="F178" s="24"/>
      <c r="G178" s="24"/>
      <c r="H178" s="107"/>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row>
    <row r="179" spans="1:33" x14ac:dyDescent="0.2">
      <c r="A179" s="24"/>
      <c r="B179" s="24"/>
      <c r="C179" s="24"/>
      <c r="D179" s="24"/>
      <c r="E179" s="24"/>
      <c r="F179" s="24"/>
      <c r="G179" s="24"/>
      <c r="H179" s="107"/>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row>
    <row r="180" spans="1:33" x14ac:dyDescent="0.2">
      <c r="A180" s="24"/>
      <c r="B180" s="24"/>
      <c r="C180" s="24"/>
      <c r="D180" s="24"/>
      <c r="E180" s="24"/>
      <c r="F180" s="24"/>
      <c r="G180" s="24"/>
      <c r="H180" s="107"/>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row>
    <row r="181" spans="1:33" x14ac:dyDescent="0.2">
      <c r="A181" s="24"/>
      <c r="B181" s="24"/>
      <c r="C181" s="24"/>
      <c r="D181" s="24"/>
      <c r="E181" s="24"/>
      <c r="F181" s="24"/>
      <c r="G181" s="24"/>
      <c r="H181" s="107"/>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row>
    <row r="182" spans="1:33" x14ac:dyDescent="0.2">
      <c r="A182" s="24"/>
      <c r="B182" s="24"/>
      <c r="C182" s="24"/>
      <c r="D182" s="24"/>
      <c r="E182" s="24"/>
      <c r="F182" s="24"/>
      <c r="G182" s="24"/>
      <c r="H182" s="107"/>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row>
    <row r="183" spans="1:33" x14ac:dyDescent="0.2">
      <c r="A183" s="24"/>
      <c r="B183" s="24"/>
      <c r="C183" s="24"/>
      <c r="D183" s="24"/>
      <c r="E183" s="24"/>
      <c r="F183" s="24"/>
      <c r="G183" s="24"/>
      <c r="H183" s="107"/>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row>
    <row r="184" spans="1:33" x14ac:dyDescent="0.2">
      <c r="A184" s="24"/>
      <c r="B184" s="24"/>
      <c r="C184" s="24"/>
      <c r="D184" s="24"/>
      <c r="E184" s="24"/>
      <c r="F184" s="24"/>
      <c r="G184" s="24"/>
      <c r="H184" s="107"/>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row>
    <row r="185" spans="1:33" x14ac:dyDescent="0.2">
      <c r="A185" s="24"/>
      <c r="B185" s="24"/>
      <c r="C185" s="24"/>
      <c r="D185" s="24"/>
      <c r="E185" s="24"/>
      <c r="F185" s="24"/>
      <c r="G185" s="24"/>
      <c r="H185" s="107"/>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row>
    <row r="186" spans="1:33" x14ac:dyDescent="0.2">
      <c r="A186" s="24"/>
      <c r="B186" s="24"/>
      <c r="C186" s="24"/>
      <c r="D186" s="24"/>
      <c r="E186" s="24"/>
      <c r="F186" s="24"/>
      <c r="G186" s="24"/>
      <c r="H186" s="107"/>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row>
    <row r="187" spans="1:33" x14ac:dyDescent="0.2">
      <c r="A187" s="24"/>
      <c r="B187" s="24"/>
      <c r="C187" s="24"/>
      <c r="D187" s="24"/>
      <c r="E187" s="24"/>
      <c r="F187" s="24"/>
      <c r="G187" s="24"/>
      <c r="H187" s="107"/>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row>
    <row r="188" spans="1:33" x14ac:dyDescent="0.2">
      <c r="A188" s="24"/>
      <c r="B188" s="24"/>
      <c r="C188" s="24"/>
      <c r="D188" s="24"/>
      <c r="E188" s="24"/>
      <c r="F188" s="24"/>
      <c r="G188" s="24"/>
      <c r="H188" s="107"/>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row>
    <row r="189" spans="1:33" x14ac:dyDescent="0.2">
      <c r="A189" s="24"/>
      <c r="B189" s="24"/>
      <c r="C189" s="24"/>
      <c r="D189" s="24"/>
      <c r="E189" s="24"/>
      <c r="F189" s="24"/>
      <c r="G189" s="24"/>
      <c r="H189" s="107"/>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row>
    <row r="190" spans="1:33" x14ac:dyDescent="0.2">
      <c r="A190" s="24"/>
      <c r="B190" s="24"/>
      <c r="C190" s="24"/>
      <c r="D190" s="24"/>
      <c r="E190" s="24"/>
      <c r="F190" s="24"/>
      <c r="G190" s="24"/>
      <c r="H190" s="107"/>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row>
    <row r="191" spans="1:33" x14ac:dyDescent="0.2">
      <c r="A191" s="24"/>
      <c r="B191" s="24"/>
      <c r="C191" s="24"/>
      <c r="D191" s="24"/>
      <c r="E191" s="24"/>
      <c r="F191" s="24"/>
      <c r="G191" s="24"/>
      <c r="H191" s="107"/>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row>
    <row r="192" spans="1:33" x14ac:dyDescent="0.2">
      <c r="A192" s="24"/>
      <c r="B192" s="24"/>
      <c r="C192" s="24"/>
      <c r="D192" s="24"/>
      <c r="E192" s="24"/>
      <c r="F192" s="24"/>
      <c r="G192" s="24"/>
      <c r="H192" s="107"/>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row>
    <row r="193" spans="1:33" x14ac:dyDescent="0.2">
      <c r="A193" s="24"/>
      <c r="B193" s="24"/>
      <c r="C193" s="24"/>
      <c r="D193" s="24"/>
      <c r="E193" s="24"/>
      <c r="F193" s="24"/>
      <c r="G193" s="24"/>
      <c r="H193" s="107"/>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row>
    <row r="194" spans="1:33" x14ac:dyDescent="0.2">
      <c r="A194" s="24"/>
      <c r="B194" s="24"/>
      <c r="C194" s="24"/>
      <c r="D194" s="24"/>
      <c r="E194" s="24"/>
      <c r="F194" s="24"/>
      <c r="G194" s="24"/>
      <c r="H194" s="107"/>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row>
    <row r="195" spans="1:33" x14ac:dyDescent="0.2">
      <c r="A195" s="24"/>
      <c r="B195" s="24"/>
      <c r="C195" s="24"/>
      <c r="D195" s="24"/>
      <c r="E195" s="24"/>
      <c r="F195" s="24"/>
      <c r="G195" s="24"/>
      <c r="H195" s="107"/>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row>
    <row r="196" spans="1:33" x14ac:dyDescent="0.2">
      <c r="A196" s="24"/>
      <c r="B196" s="24"/>
      <c r="C196" s="24"/>
      <c r="D196" s="24"/>
      <c r="E196" s="24"/>
      <c r="F196" s="24"/>
      <c r="G196" s="24"/>
      <c r="H196" s="107"/>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row>
    <row r="197" spans="1:33" x14ac:dyDescent="0.2">
      <c r="A197" s="24"/>
      <c r="B197" s="24"/>
      <c r="C197" s="24"/>
      <c r="D197" s="24"/>
      <c r="E197" s="24"/>
      <c r="F197" s="24"/>
      <c r="G197" s="24"/>
      <c r="H197" s="107"/>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row>
    <row r="198" spans="1:33" x14ac:dyDescent="0.2">
      <c r="A198" s="24"/>
      <c r="B198" s="24"/>
      <c r="C198" s="24"/>
      <c r="D198" s="24"/>
      <c r="E198" s="24"/>
      <c r="F198" s="24"/>
      <c r="G198" s="24"/>
      <c r="H198" s="107"/>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row>
    <row r="199" spans="1:33" x14ac:dyDescent="0.2">
      <c r="A199" s="24"/>
      <c r="B199" s="24"/>
      <c r="C199" s="24"/>
      <c r="D199" s="24"/>
      <c r="E199" s="24"/>
      <c r="F199" s="24"/>
      <c r="G199" s="24"/>
      <c r="H199" s="107"/>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row>
    <row r="200" spans="1:33" x14ac:dyDescent="0.2">
      <c r="A200" s="24"/>
      <c r="B200" s="24"/>
      <c r="C200" s="24"/>
      <c r="D200" s="24"/>
      <c r="E200" s="24"/>
      <c r="F200" s="24"/>
      <c r="G200" s="24"/>
      <c r="H200" s="107"/>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row>
    <row r="201" spans="1:33" x14ac:dyDescent="0.2">
      <c r="A201" s="24"/>
      <c r="B201" s="24"/>
      <c r="C201" s="24"/>
      <c r="D201" s="24"/>
      <c r="E201" s="24"/>
      <c r="F201" s="24"/>
      <c r="G201" s="24"/>
      <c r="H201" s="107"/>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row>
    <row r="202" spans="1:33" x14ac:dyDescent="0.2">
      <c r="A202" s="24"/>
      <c r="B202" s="24"/>
      <c r="C202" s="24"/>
      <c r="D202" s="24"/>
      <c r="E202" s="24"/>
      <c r="F202" s="24"/>
      <c r="G202" s="24"/>
      <c r="H202" s="107"/>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row>
    <row r="203" spans="1:33" x14ac:dyDescent="0.2">
      <c r="A203" s="24"/>
      <c r="B203" s="24"/>
      <c r="C203" s="24"/>
      <c r="D203" s="24"/>
      <c r="E203" s="24"/>
      <c r="F203" s="24"/>
      <c r="G203" s="24"/>
      <c r="H203" s="107"/>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row>
    <row r="204" spans="1:33" x14ac:dyDescent="0.2">
      <c r="A204" s="24"/>
      <c r="B204" s="24"/>
      <c r="C204" s="24"/>
      <c r="D204" s="24"/>
      <c r="E204" s="24"/>
      <c r="F204" s="24"/>
      <c r="G204" s="24"/>
      <c r="H204" s="107"/>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row>
    <row r="205" spans="1:33" x14ac:dyDescent="0.2">
      <c r="A205" s="24"/>
      <c r="B205" s="24"/>
      <c r="C205" s="24"/>
      <c r="D205" s="24"/>
      <c r="E205" s="24"/>
      <c r="F205" s="24"/>
      <c r="G205" s="24"/>
      <c r="H205" s="107"/>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row>
    <row r="206" spans="1:33" x14ac:dyDescent="0.2">
      <c r="A206" s="24"/>
      <c r="B206" s="24"/>
      <c r="C206" s="24"/>
      <c r="D206" s="24"/>
      <c r="E206" s="24"/>
      <c r="F206" s="24"/>
      <c r="G206" s="24"/>
      <c r="H206" s="107"/>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row>
    <row r="207" spans="1:33" x14ac:dyDescent="0.2">
      <c r="A207" s="24"/>
      <c r="B207" s="24"/>
      <c r="C207" s="24"/>
      <c r="D207" s="24"/>
      <c r="E207" s="24"/>
      <c r="F207" s="24"/>
      <c r="G207" s="24"/>
      <c r="H207" s="107"/>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row>
    <row r="208" spans="1:33" x14ac:dyDescent="0.2">
      <c r="A208" s="24"/>
      <c r="B208" s="24"/>
      <c r="C208" s="24"/>
      <c r="D208" s="24"/>
      <c r="E208" s="24"/>
      <c r="F208" s="24"/>
      <c r="G208" s="24"/>
      <c r="H208" s="107"/>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row>
    <row r="209" spans="1:33" x14ac:dyDescent="0.2">
      <c r="A209" s="24"/>
      <c r="B209" s="24"/>
      <c r="C209" s="24"/>
      <c r="D209" s="24"/>
      <c r="E209" s="24"/>
      <c r="F209" s="24"/>
      <c r="G209" s="24"/>
      <c r="H209" s="107"/>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row>
    <row r="210" spans="1:33" x14ac:dyDescent="0.2">
      <c r="A210" s="24"/>
      <c r="B210" s="24"/>
      <c r="C210" s="24"/>
      <c r="D210" s="24"/>
      <c r="E210" s="24"/>
      <c r="F210" s="24"/>
      <c r="G210" s="24"/>
      <c r="H210" s="107"/>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row>
    <row r="211" spans="1:33" x14ac:dyDescent="0.2">
      <c r="A211" s="24"/>
      <c r="B211" s="24"/>
      <c r="C211" s="24"/>
      <c r="D211" s="24"/>
      <c r="E211" s="24"/>
      <c r="F211" s="24"/>
      <c r="G211" s="24"/>
      <c r="H211" s="107"/>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row>
    <row r="212" spans="1:33" x14ac:dyDescent="0.2">
      <c r="A212" s="24"/>
      <c r="B212" s="24"/>
      <c r="C212" s="24"/>
      <c r="D212" s="24"/>
      <c r="E212" s="24"/>
      <c r="F212" s="24"/>
      <c r="G212" s="24"/>
      <c r="H212" s="107"/>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row>
    <row r="213" spans="1:33" x14ac:dyDescent="0.2">
      <c r="A213" s="24"/>
      <c r="B213" s="24"/>
      <c r="C213" s="24"/>
      <c r="D213" s="24"/>
      <c r="E213" s="24"/>
      <c r="F213" s="24"/>
      <c r="G213" s="24"/>
      <c r="H213" s="107"/>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row>
    <row r="214" spans="1:33" x14ac:dyDescent="0.2">
      <c r="A214" s="24"/>
      <c r="B214" s="24"/>
      <c r="C214" s="24"/>
      <c r="D214" s="24"/>
      <c r="E214" s="24"/>
      <c r="F214" s="24"/>
      <c r="G214" s="24"/>
      <c r="H214" s="107"/>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row>
    <row r="215" spans="1:33" x14ac:dyDescent="0.2">
      <c r="A215" s="24"/>
      <c r="B215" s="24"/>
      <c r="C215" s="24"/>
      <c r="D215" s="24"/>
      <c r="E215" s="24"/>
      <c r="F215" s="24"/>
      <c r="G215" s="24"/>
      <c r="H215" s="107"/>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row>
    <row r="216" spans="1:33" x14ac:dyDescent="0.2">
      <c r="A216" s="24"/>
      <c r="B216" s="24"/>
      <c r="C216" s="24"/>
      <c r="D216" s="24"/>
      <c r="E216" s="24"/>
      <c r="F216" s="24"/>
      <c r="G216" s="24"/>
      <c r="H216" s="107"/>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row>
    <row r="217" spans="1:33" x14ac:dyDescent="0.2">
      <c r="A217" s="24"/>
      <c r="B217" s="24"/>
      <c r="C217" s="24"/>
      <c r="D217" s="24"/>
      <c r="E217" s="24"/>
      <c r="F217" s="24"/>
      <c r="G217" s="24"/>
      <c r="H217" s="107"/>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row>
    <row r="218" spans="1:33" x14ac:dyDescent="0.2">
      <c r="A218" s="24"/>
      <c r="B218" s="24"/>
      <c r="C218" s="24"/>
      <c r="D218" s="24"/>
      <c r="E218" s="24"/>
      <c r="F218" s="24"/>
      <c r="G218" s="24"/>
      <c r="H218" s="107"/>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row>
    <row r="219" spans="1:33" x14ac:dyDescent="0.2">
      <c r="A219" s="24"/>
      <c r="B219" s="24"/>
      <c r="C219" s="24"/>
      <c r="D219" s="24"/>
      <c r="E219" s="24"/>
      <c r="F219" s="24"/>
      <c r="G219" s="24"/>
      <c r="H219" s="107"/>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row>
    <row r="220" spans="1:33" x14ac:dyDescent="0.2">
      <c r="A220" s="24"/>
      <c r="B220" s="24"/>
      <c r="C220" s="24"/>
      <c r="D220" s="24"/>
      <c r="E220" s="24"/>
      <c r="F220" s="24"/>
      <c r="G220" s="24"/>
      <c r="H220" s="107"/>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row>
    <row r="221" spans="1:33" x14ac:dyDescent="0.2">
      <c r="A221" s="24"/>
      <c r="B221" s="24"/>
      <c r="C221" s="24"/>
      <c r="D221" s="24"/>
      <c r="E221" s="24"/>
      <c r="F221" s="24"/>
      <c r="G221" s="24"/>
      <c r="H221" s="107"/>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row>
    <row r="222" spans="1:33" x14ac:dyDescent="0.2">
      <c r="A222" s="24"/>
      <c r="B222" s="24"/>
      <c r="C222" s="24"/>
      <c r="D222" s="24"/>
      <c r="E222" s="24"/>
      <c r="F222" s="24"/>
      <c r="G222" s="24"/>
      <c r="H222" s="107"/>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row>
    <row r="223" spans="1:33" x14ac:dyDescent="0.2">
      <c r="A223" s="24"/>
      <c r="B223" s="24"/>
      <c r="C223" s="24"/>
      <c r="D223" s="24"/>
      <c r="E223" s="24"/>
      <c r="F223" s="24"/>
      <c r="G223" s="24"/>
      <c r="H223" s="107"/>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row>
    <row r="224" spans="1:33" x14ac:dyDescent="0.2">
      <c r="A224" s="24"/>
      <c r="B224" s="24"/>
      <c r="C224" s="24"/>
      <c r="D224" s="24"/>
      <c r="E224" s="24"/>
      <c r="F224" s="24"/>
      <c r="G224" s="24"/>
      <c r="H224" s="107"/>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row>
    <row r="225" spans="1:33" x14ac:dyDescent="0.2">
      <c r="A225" s="24"/>
      <c r="B225" s="24"/>
      <c r="C225" s="24"/>
      <c r="D225" s="24"/>
      <c r="E225" s="24"/>
      <c r="F225" s="24"/>
      <c r="G225" s="24"/>
      <c r="H225" s="107"/>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row>
    <row r="226" spans="1:33" x14ac:dyDescent="0.2">
      <c r="A226" s="24"/>
      <c r="B226" s="24"/>
      <c r="C226" s="24"/>
      <c r="D226" s="24"/>
      <c r="E226" s="24"/>
      <c r="F226" s="24"/>
      <c r="G226" s="24"/>
      <c r="H226" s="107"/>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row>
    <row r="227" spans="1:33" x14ac:dyDescent="0.2">
      <c r="A227" s="24"/>
      <c r="B227" s="24"/>
      <c r="C227" s="24"/>
      <c r="D227" s="24"/>
      <c r="E227" s="24"/>
      <c r="F227" s="24"/>
      <c r="G227" s="24"/>
      <c r="H227" s="107"/>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row>
    <row r="228" spans="1:33" x14ac:dyDescent="0.2">
      <c r="A228" s="24"/>
      <c r="B228" s="24"/>
      <c r="C228" s="24"/>
      <c r="D228" s="24"/>
      <c r="E228" s="24"/>
      <c r="F228" s="24"/>
      <c r="G228" s="24"/>
      <c r="H228" s="107"/>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row>
    <row r="229" spans="1:33" x14ac:dyDescent="0.2">
      <c r="A229" s="24"/>
      <c r="B229" s="24"/>
      <c r="C229" s="24"/>
      <c r="D229" s="24"/>
      <c r="E229" s="24"/>
      <c r="F229" s="24"/>
      <c r="G229" s="24"/>
      <c r="H229" s="107"/>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row>
    <row r="230" spans="1:33" x14ac:dyDescent="0.2">
      <c r="A230" s="24"/>
      <c r="B230" s="24"/>
      <c r="C230" s="24"/>
      <c r="D230" s="24"/>
      <c r="E230" s="24"/>
      <c r="F230" s="24"/>
      <c r="G230" s="24"/>
      <c r="H230" s="107"/>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row>
    <row r="231" spans="1:33" x14ac:dyDescent="0.2">
      <c r="A231" s="24"/>
      <c r="B231" s="24"/>
      <c r="C231" s="24"/>
      <c r="D231" s="24"/>
      <c r="E231" s="24"/>
      <c r="F231" s="24"/>
      <c r="G231" s="24"/>
      <c r="H231" s="107"/>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row>
    <row r="232" spans="1:33" x14ac:dyDescent="0.2">
      <c r="A232" s="24"/>
      <c r="B232" s="24"/>
      <c r="C232" s="24"/>
      <c r="D232" s="24"/>
      <c r="E232" s="24"/>
      <c r="F232" s="24"/>
      <c r="G232" s="24"/>
      <c r="H232" s="107"/>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row>
    <row r="233" spans="1:33" x14ac:dyDescent="0.2">
      <c r="A233" s="24"/>
      <c r="B233" s="24"/>
      <c r="C233" s="24"/>
      <c r="D233" s="24"/>
      <c r="E233" s="24"/>
      <c r="F233" s="24"/>
      <c r="G233" s="24"/>
      <c r="H233" s="107"/>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row>
    <row r="234" spans="1:33" x14ac:dyDescent="0.2">
      <c r="A234" s="24"/>
      <c r="B234" s="24"/>
      <c r="C234" s="24"/>
      <c r="D234" s="24"/>
      <c r="E234" s="24"/>
      <c r="F234" s="24"/>
      <c r="G234" s="24"/>
      <c r="H234" s="107"/>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row>
    <row r="235" spans="1:33" x14ac:dyDescent="0.2">
      <c r="A235" s="24"/>
      <c r="B235" s="24"/>
      <c r="C235" s="24"/>
      <c r="D235" s="24"/>
      <c r="E235" s="24"/>
      <c r="F235" s="24"/>
      <c r="G235" s="24"/>
      <c r="H235" s="107"/>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row>
    <row r="236" spans="1:33" x14ac:dyDescent="0.2">
      <c r="A236" s="24"/>
      <c r="B236" s="24"/>
      <c r="C236" s="24"/>
      <c r="D236" s="24"/>
      <c r="E236" s="24"/>
      <c r="F236" s="24"/>
      <c r="G236" s="24"/>
      <c r="H236" s="107"/>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row>
    <row r="237" spans="1:33" x14ac:dyDescent="0.2">
      <c r="A237" s="24"/>
      <c r="B237" s="24"/>
      <c r="C237" s="24"/>
      <c r="D237" s="24"/>
      <c r="E237" s="24"/>
      <c r="F237" s="24"/>
      <c r="G237" s="24"/>
      <c r="H237" s="107"/>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row>
    <row r="238" spans="1:33" x14ac:dyDescent="0.2">
      <c r="A238" s="24"/>
      <c r="B238" s="24"/>
      <c r="C238" s="24"/>
      <c r="D238" s="24"/>
      <c r="E238" s="24"/>
      <c r="F238" s="24"/>
      <c r="G238" s="24"/>
      <c r="H238" s="107"/>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row>
    <row r="239" spans="1:33" x14ac:dyDescent="0.2">
      <c r="A239" s="24"/>
      <c r="B239" s="24"/>
      <c r="C239" s="24"/>
      <c r="D239" s="24"/>
      <c r="E239" s="24"/>
      <c r="F239" s="24"/>
      <c r="G239" s="24"/>
      <c r="H239" s="107"/>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row>
    <row r="240" spans="1:33" x14ac:dyDescent="0.2">
      <c r="A240" s="24"/>
      <c r="B240" s="24"/>
      <c r="C240" s="24"/>
      <c r="D240" s="24"/>
      <c r="E240" s="24"/>
      <c r="F240" s="24"/>
      <c r="G240" s="24"/>
      <c r="H240" s="107"/>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row>
    <row r="241" spans="1:33" x14ac:dyDescent="0.2">
      <c r="A241" s="24"/>
      <c r="B241" s="24"/>
      <c r="C241" s="24"/>
      <c r="D241" s="24"/>
      <c r="E241" s="24"/>
      <c r="F241" s="24"/>
      <c r="G241" s="24"/>
      <c r="H241" s="107"/>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row>
    <row r="242" spans="1:33" x14ac:dyDescent="0.2">
      <c r="A242" s="24"/>
      <c r="B242" s="24"/>
      <c r="C242" s="24"/>
      <c r="D242" s="24"/>
      <c r="E242" s="24"/>
      <c r="F242" s="24"/>
      <c r="G242" s="24"/>
      <c r="H242" s="107"/>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row>
    <row r="243" spans="1:33" x14ac:dyDescent="0.2">
      <c r="A243" s="24"/>
      <c r="B243" s="24"/>
      <c r="C243" s="24"/>
      <c r="D243" s="24"/>
      <c r="E243" s="24"/>
      <c r="F243" s="24"/>
      <c r="G243" s="24"/>
      <c r="H243" s="107"/>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row>
    <row r="244" spans="1:33" x14ac:dyDescent="0.2">
      <c r="A244" s="24"/>
      <c r="B244" s="24"/>
      <c r="C244" s="24"/>
      <c r="D244" s="24"/>
      <c r="E244" s="24"/>
      <c r="F244" s="24"/>
      <c r="G244" s="24"/>
      <c r="H244" s="107"/>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row>
    <row r="245" spans="1:33" x14ac:dyDescent="0.2">
      <c r="A245" s="24"/>
      <c r="B245" s="24"/>
      <c r="C245" s="24"/>
      <c r="D245" s="24"/>
      <c r="E245" s="24"/>
      <c r="F245" s="24"/>
      <c r="G245" s="24"/>
      <c r="H245" s="107"/>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row>
    <row r="246" spans="1:33" x14ac:dyDescent="0.2">
      <c r="A246" s="24"/>
      <c r="B246" s="24"/>
      <c r="C246" s="24"/>
      <c r="D246" s="24"/>
      <c r="E246" s="24"/>
      <c r="F246" s="24"/>
      <c r="G246" s="24"/>
      <c r="H246" s="107"/>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row>
    <row r="247" spans="1:33" x14ac:dyDescent="0.2">
      <c r="A247" s="24"/>
      <c r="B247" s="24"/>
      <c r="C247" s="24"/>
      <c r="D247" s="24"/>
      <c r="E247" s="24"/>
      <c r="F247" s="24"/>
      <c r="G247" s="24"/>
      <c r="H247" s="107"/>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row>
    <row r="248" spans="1:33" x14ac:dyDescent="0.2">
      <c r="A248" s="24"/>
      <c r="B248" s="24"/>
      <c r="C248" s="24"/>
      <c r="D248" s="24"/>
      <c r="E248" s="24"/>
      <c r="F248" s="24"/>
      <c r="G248" s="24"/>
      <c r="H248" s="107"/>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row>
    <row r="249" spans="1:33" x14ac:dyDescent="0.2">
      <c r="A249" s="24"/>
      <c r="B249" s="24"/>
      <c r="C249" s="24"/>
      <c r="D249" s="24"/>
      <c r="E249" s="24"/>
      <c r="F249" s="24"/>
      <c r="G249" s="24"/>
      <c r="H249" s="107"/>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row>
    <row r="250" spans="1:33" x14ac:dyDescent="0.2">
      <c r="A250" s="24"/>
      <c r="B250" s="24"/>
      <c r="C250" s="24"/>
      <c r="D250" s="24"/>
      <c r="E250" s="24"/>
      <c r="F250" s="24"/>
      <c r="G250" s="24"/>
      <c r="H250" s="107"/>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row>
    <row r="251" spans="1:33" x14ac:dyDescent="0.2">
      <c r="A251" s="24"/>
      <c r="B251" s="24"/>
      <c r="C251" s="24"/>
      <c r="D251" s="24"/>
      <c r="E251" s="24"/>
      <c r="F251" s="24"/>
      <c r="G251" s="24"/>
      <c r="H251" s="107"/>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row>
    <row r="252" spans="1:33" x14ac:dyDescent="0.2">
      <c r="A252" s="24"/>
      <c r="B252" s="24"/>
      <c r="C252" s="24"/>
      <c r="D252" s="24"/>
      <c r="E252" s="24"/>
      <c r="F252" s="24"/>
      <c r="G252" s="24"/>
      <c r="H252" s="107"/>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row>
    <row r="253" spans="1:33" x14ac:dyDescent="0.2">
      <c r="A253" s="24"/>
      <c r="B253" s="24"/>
      <c r="C253" s="24"/>
      <c r="D253" s="24"/>
      <c r="E253" s="24"/>
      <c r="F253" s="24"/>
      <c r="G253" s="24"/>
      <c r="H253" s="107"/>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row>
    <row r="254" spans="1:33" x14ac:dyDescent="0.2">
      <c r="A254" s="24"/>
      <c r="B254" s="24"/>
      <c r="C254" s="24"/>
      <c r="D254" s="24"/>
      <c r="E254" s="24"/>
      <c r="F254" s="24"/>
      <c r="G254" s="24"/>
      <c r="H254" s="107"/>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row>
    <row r="255" spans="1:33" x14ac:dyDescent="0.2">
      <c r="A255" s="24"/>
      <c r="B255" s="24"/>
      <c r="C255" s="24"/>
      <c r="D255" s="24"/>
      <c r="E255" s="24"/>
      <c r="F255" s="24"/>
      <c r="G255" s="24"/>
      <c r="H255" s="107"/>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row>
    <row r="256" spans="1:33" x14ac:dyDescent="0.2">
      <c r="A256" s="24"/>
      <c r="B256" s="24"/>
      <c r="C256" s="24"/>
      <c r="D256" s="24"/>
      <c r="E256" s="24"/>
      <c r="F256" s="24"/>
      <c r="G256" s="24"/>
      <c r="H256" s="107"/>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row>
    <row r="257" spans="1:33" x14ac:dyDescent="0.2">
      <c r="A257" s="24"/>
      <c r="B257" s="24"/>
      <c r="C257" s="24"/>
      <c r="D257" s="24"/>
      <c r="E257" s="24"/>
      <c r="F257" s="24"/>
      <c r="G257" s="24"/>
      <c r="H257" s="107"/>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row>
    <row r="258" spans="1:33" x14ac:dyDescent="0.2">
      <c r="A258" s="24"/>
      <c r="B258" s="24"/>
      <c r="C258" s="24"/>
      <c r="D258" s="24"/>
      <c r="E258" s="24"/>
      <c r="F258" s="24"/>
      <c r="G258" s="24"/>
      <c r="H258" s="107"/>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row>
    <row r="259" spans="1:33" x14ac:dyDescent="0.2">
      <c r="A259" s="24"/>
      <c r="B259" s="24"/>
      <c r="C259" s="24"/>
      <c r="D259" s="24"/>
      <c r="E259" s="24"/>
      <c r="F259" s="24"/>
      <c r="G259" s="24"/>
      <c r="H259" s="107"/>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row>
    <row r="260" spans="1:33" x14ac:dyDescent="0.2">
      <c r="A260" s="24"/>
      <c r="B260" s="24"/>
      <c r="C260" s="24"/>
      <c r="D260" s="24"/>
      <c r="E260" s="24"/>
      <c r="F260" s="24"/>
      <c r="G260" s="24"/>
      <c r="H260" s="107"/>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row>
    <row r="261" spans="1:33" x14ac:dyDescent="0.2">
      <c r="A261" s="24"/>
      <c r="B261" s="24"/>
      <c r="C261" s="24"/>
      <c r="D261" s="24"/>
      <c r="E261" s="24"/>
      <c r="F261" s="24"/>
      <c r="G261" s="24"/>
      <c r="H261" s="107"/>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row>
    <row r="262" spans="1:33" x14ac:dyDescent="0.2">
      <c r="A262" s="24"/>
      <c r="B262" s="24"/>
      <c r="C262" s="24"/>
      <c r="D262" s="24"/>
      <c r="E262" s="24"/>
      <c r="F262" s="24"/>
      <c r="G262" s="24"/>
      <c r="H262" s="107"/>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row>
    <row r="263" spans="1:33" x14ac:dyDescent="0.2">
      <c r="A263" s="24"/>
      <c r="B263" s="24"/>
      <c r="C263" s="24"/>
      <c r="D263" s="24"/>
      <c r="E263" s="24"/>
      <c r="F263" s="24"/>
      <c r="G263" s="24"/>
      <c r="H263" s="107"/>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row>
    <row r="264" spans="1:33" x14ac:dyDescent="0.2">
      <c r="A264" s="24"/>
      <c r="B264" s="24"/>
      <c r="C264" s="24"/>
      <c r="D264" s="24"/>
      <c r="E264" s="24"/>
      <c r="F264" s="24"/>
      <c r="G264" s="24"/>
      <c r="H264" s="107"/>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row>
    <row r="265" spans="1:33" x14ac:dyDescent="0.2">
      <c r="A265" s="24"/>
      <c r="B265" s="24"/>
      <c r="C265" s="24"/>
      <c r="D265" s="24"/>
      <c r="E265" s="24"/>
      <c r="F265" s="24"/>
      <c r="G265" s="24"/>
      <c r="H265" s="107"/>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row>
    <row r="266" spans="1:33" x14ac:dyDescent="0.2">
      <c r="A266" s="24"/>
      <c r="B266" s="24"/>
      <c r="C266" s="24"/>
      <c r="D266" s="24"/>
      <c r="E266" s="24"/>
      <c r="F266" s="24"/>
      <c r="G266" s="24"/>
      <c r="H266" s="107"/>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row>
    <row r="267" spans="1:33" x14ac:dyDescent="0.2">
      <c r="A267" s="24"/>
      <c r="B267" s="24"/>
      <c r="C267" s="24"/>
      <c r="D267" s="24"/>
      <c r="E267" s="24"/>
      <c r="F267" s="24"/>
      <c r="G267" s="24"/>
      <c r="H267" s="107"/>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row>
    <row r="268" spans="1:33" x14ac:dyDescent="0.2">
      <c r="A268" s="24"/>
      <c r="B268" s="24"/>
      <c r="C268" s="24"/>
      <c r="D268" s="24"/>
      <c r="E268" s="24"/>
      <c r="F268" s="24"/>
      <c r="G268" s="24"/>
      <c r="H268" s="107"/>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row>
    <row r="269" spans="1:33" x14ac:dyDescent="0.2">
      <c r="A269" s="24"/>
      <c r="B269" s="24"/>
      <c r="C269" s="24"/>
      <c r="D269" s="24"/>
      <c r="E269" s="24"/>
      <c r="F269" s="24"/>
      <c r="G269" s="24"/>
      <c r="H269" s="107"/>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row>
    <row r="270" spans="1:33" x14ac:dyDescent="0.2">
      <c r="A270" s="24"/>
      <c r="B270" s="24"/>
      <c r="C270" s="24"/>
      <c r="D270" s="24"/>
      <c r="E270" s="24"/>
      <c r="F270" s="24"/>
      <c r="G270" s="24"/>
      <c r="H270" s="107"/>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row>
    <row r="271" spans="1:33" x14ac:dyDescent="0.2">
      <c r="A271" s="24"/>
      <c r="B271" s="24"/>
      <c r="C271" s="24"/>
      <c r="D271" s="24"/>
      <c r="E271" s="24"/>
      <c r="F271" s="24"/>
      <c r="G271" s="24"/>
      <c r="H271" s="107"/>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row>
    <row r="272" spans="1:33" x14ac:dyDescent="0.2">
      <c r="A272" s="24"/>
      <c r="B272" s="24"/>
      <c r="C272" s="24"/>
      <c r="D272" s="24"/>
      <c r="E272" s="24"/>
      <c r="F272" s="24"/>
      <c r="G272" s="24"/>
      <c r="H272" s="107"/>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row>
    <row r="273" spans="1:33" x14ac:dyDescent="0.2">
      <c r="A273" s="24"/>
      <c r="B273" s="24"/>
      <c r="C273" s="24"/>
      <c r="D273" s="24"/>
      <c r="E273" s="24"/>
      <c r="F273" s="24"/>
      <c r="G273" s="24"/>
      <c r="H273" s="107"/>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row>
    <row r="274" spans="1:33" x14ac:dyDescent="0.2">
      <c r="A274" s="24"/>
      <c r="B274" s="24"/>
      <c r="C274" s="24"/>
      <c r="D274" s="24"/>
      <c r="E274" s="24"/>
      <c r="F274" s="24"/>
      <c r="G274" s="24"/>
      <c r="H274" s="107"/>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row>
    <row r="275" spans="1:33" x14ac:dyDescent="0.2">
      <c r="A275" s="24"/>
      <c r="B275" s="24"/>
      <c r="C275" s="24"/>
      <c r="D275" s="24"/>
      <c r="E275" s="24"/>
      <c r="F275" s="24"/>
      <c r="G275" s="24"/>
      <c r="H275" s="107"/>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row>
    <row r="276" spans="1:33" x14ac:dyDescent="0.2">
      <c r="A276" s="24"/>
      <c r="B276" s="24"/>
      <c r="C276" s="24"/>
      <c r="D276" s="24"/>
      <c r="E276" s="24"/>
      <c r="F276" s="24"/>
      <c r="G276" s="24"/>
      <c r="H276" s="107"/>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row>
    <row r="277" spans="1:33" x14ac:dyDescent="0.2">
      <c r="A277" s="24"/>
      <c r="B277" s="24"/>
      <c r="C277" s="24"/>
      <c r="D277" s="24"/>
      <c r="E277" s="24"/>
      <c r="F277" s="24"/>
      <c r="G277" s="24"/>
      <c r="H277" s="107"/>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row>
    <row r="278" spans="1:33" x14ac:dyDescent="0.2">
      <c r="A278" s="24"/>
      <c r="B278" s="24"/>
      <c r="C278" s="24"/>
      <c r="D278" s="24"/>
      <c r="E278" s="24"/>
      <c r="F278" s="24"/>
      <c r="G278" s="24"/>
      <c r="H278" s="107"/>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row>
    <row r="279" spans="1:33" x14ac:dyDescent="0.2">
      <c r="A279" s="24"/>
      <c r="B279" s="24"/>
      <c r="C279" s="24"/>
      <c r="D279" s="24"/>
      <c r="E279" s="24"/>
      <c r="F279" s="24"/>
      <c r="G279" s="24"/>
      <c r="H279" s="107"/>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row>
    <row r="280" spans="1:33" x14ac:dyDescent="0.2">
      <c r="A280" s="24"/>
      <c r="B280" s="24"/>
      <c r="C280" s="24"/>
      <c r="D280" s="24"/>
      <c r="E280" s="24"/>
      <c r="F280" s="24"/>
      <c r="G280" s="24"/>
      <c r="H280" s="107"/>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row>
    <row r="281" spans="1:33" x14ac:dyDescent="0.2">
      <c r="A281" s="24"/>
      <c r="B281" s="24"/>
      <c r="C281" s="24"/>
      <c r="D281" s="24"/>
      <c r="E281" s="24"/>
      <c r="F281" s="24"/>
      <c r="G281" s="24"/>
      <c r="H281" s="107"/>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row>
    <row r="282" spans="1:33" x14ac:dyDescent="0.2">
      <c r="A282" s="24"/>
      <c r="B282" s="24"/>
      <c r="C282" s="24"/>
      <c r="D282" s="24"/>
      <c r="E282" s="24"/>
      <c r="F282" s="24"/>
      <c r="G282" s="24"/>
      <c r="H282" s="107"/>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row>
    <row r="283" spans="1:33" x14ac:dyDescent="0.2">
      <c r="A283" s="24"/>
      <c r="B283" s="24"/>
      <c r="C283" s="24"/>
      <c r="D283" s="24"/>
      <c r="E283" s="24"/>
      <c r="F283" s="24"/>
      <c r="G283" s="24"/>
      <c r="H283" s="107"/>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row>
    <row r="284" spans="1:33" x14ac:dyDescent="0.2">
      <c r="A284" s="24"/>
      <c r="B284" s="24"/>
      <c r="C284" s="24"/>
      <c r="D284" s="24"/>
      <c r="E284" s="24"/>
      <c r="F284" s="24"/>
      <c r="G284" s="24"/>
      <c r="H284" s="107"/>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row>
    <row r="285" spans="1:33" x14ac:dyDescent="0.2">
      <c r="A285" s="24"/>
      <c r="B285" s="24"/>
      <c r="C285" s="24"/>
      <c r="D285" s="24"/>
      <c r="E285" s="24"/>
      <c r="F285" s="24"/>
      <c r="G285" s="24"/>
      <c r="H285" s="107"/>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row>
    <row r="286" spans="1:33" x14ac:dyDescent="0.2">
      <c r="A286" s="24"/>
      <c r="B286" s="24"/>
      <c r="C286" s="24"/>
      <c r="D286" s="24"/>
      <c r="E286" s="24"/>
      <c r="F286" s="24"/>
      <c r="G286" s="24"/>
      <c r="H286" s="107"/>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row>
    <row r="287" spans="1:33" x14ac:dyDescent="0.2">
      <c r="A287" s="24"/>
      <c r="B287" s="24"/>
      <c r="C287" s="24"/>
      <c r="D287" s="24"/>
      <c r="E287" s="24"/>
      <c r="F287" s="24"/>
      <c r="G287" s="24"/>
      <c r="H287" s="107"/>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row>
    <row r="288" spans="1:33" x14ac:dyDescent="0.2">
      <c r="A288" s="24"/>
      <c r="B288" s="24"/>
      <c r="C288" s="24"/>
      <c r="D288" s="24"/>
      <c r="E288" s="24"/>
      <c r="F288" s="24"/>
      <c r="G288" s="24"/>
      <c r="H288" s="107"/>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row>
    <row r="289" spans="1:33" x14ac:dyDescent="0.2">
      <c r="A289" s="24"/>
      <c r="B289" s="24"/>
      <c r="C289" s="24"/>
      <c r="D289" s="24"/>
      <c r="E289" s="24"/>
      <c r="F289" s="24"/>
      <c r="G289" s="24"/>
      <c r="H289" s="107"/>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row>
    <row r="290" spans="1:33" x14ac:dyDescent="0.2">
      <c r="A290" s="24"/>
      <c r="B290" s="24"/>
      <c r="C290" s="24"/>
      <c r="D290" s="24"/>
      <c r="E290" s="24"/>
      <c r="F290" s="24"/>
      <c r="G290" s="24"/>
      <c r="H290" s="107"/>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row>
    <row r="291" spans="1:33" x14ac:dyDescent="0.2">
      <c r="A291" s="24"/>
      <c r="B291" s="24"/>
      <c r="C291" s="24"/>
      <c r="D291" s="24"/>
      <c r="E291" s="24"/>
      <c r="F291" s="24"/>
      <c r="G291" s="24"/>
      <c r="H291" s="107"/>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row>
    <row r="292" spans="1:33" x14ac:dyDescent="0.2">
      <c r="A292" s="24"/>
      <c r="B292" s="24"/>
      <c r="C292" s="24"/>
      <c r="D292" s="24"/>
      <c r="E292" s="24"/>
      <c r="F292" s="24"/>
      <c r="G292" s="24"/>
      <c r="H292" s="107"/>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row>
    <row r="293" spans="1:33" x14ac:dyDescent="0.2">
      <c r="A293" s="24"/>
      <c r="B293" s="24"/>
      <c r="C293" s="24"/>
      <c r="D293" s="24"/>
      <c r="E293" s="24"/>
      <c r="F293" s="24"/>
      <c r="G293" s="24"/>
      <c r="H293" s="107"/>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row>
    <row r="294" spans="1:33" x14ac:dyDescent="0.2">
      <c r="A294" s="24"/>
      <c r="B294" s="24"/>
      <c r="C294" s="24"/>
      <c r="D294" s="24"/>
      <c r="E294" s="24"/>
      <c r="F294" s="24"/>
      <c r="G294" s="24"/>
      <c r="H294" s="107"/>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row>
    <row r="295" spans="1:33" x14ac:dyDescent="0.2">
      <c r="A295" s="24"/>
      <c r="B295" s="24"/>
      <c r="C295" s="24"/>
      <c r="D295" s="24"/>
      <c r="E295" s="24"/>
      <c r="F295" s="24"/>
      <c r="G295" s="24"/>
      <c r="H295" s="107"/>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row>
    <row r="296" spans="1:33" x14ac:dyDescent="0.2">
      <c r="A296" s="24"/>
      <c r="B296" s="24"/>
      <c r="C296" s="24"/>
      <c r="D296" s="24"/>
      <c r="E296" s="24"/>
      <c r="F296" s="24"/>
      <c r="G296" s="24"/>
      <c r="H296" s="107"/>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row>
    <row r="297" spans="1:33" x14ac:dyDescent="0.2">
      <c r="A297" s="24"/>
      <c r="B297" s="24"/>
      <c r="C297" s="24"/>
      <c r="D297" s="24"/>
      <c r="E297" s="24"/>
      <c r="F297" s="24"/>
      <c r="G297" s="24"/>
      <c r="H297" s="107"/>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row>
    <row r="298" spans="1:33" x14ac:dyDescent="0.2">
      <c r="A298" s="24"/>
      <c r="B298" s="24"/>
      <c r="C298" s="24"/>
      <c r="D298" s="24"/>
      <c r="E298" s="24"/>
      <c r="F298" s="24"/>
      <c r="G298" s="24"/>
      <c r="H298" s="107"/>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row>
    <row r="299" spans="1:33" x14ac:dyDescent="0.2">
      <c r="A299" s="24"/>
      <c r="B299" s="24"/>
      <c r="C299" s="24"/>
      <c r="D299" s="24"/>
      <c r="E299" s="24"/>
      <c r="F299" s="24"/>
      <c r="G299" s="24"/>
      <c r="H299" s="107"/>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row>
    <row r="300" spans="1:33" x14ac:dyDescent="0.2">
      <c r="A300" s="24"/>
      <c r="B300" s="24"/>
      <c r="C300" s="24"/>
      <c r="D300" s="24"/>
      <c r="E300" s="24"/>
      <c r="F300" s="24"/>
      <c r="G300" s="24"/>
      <c r="H300" s="107"/>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row>
    <row r="301" spans="1:33" x14ac:dyDescent="0.2">
      <c r="A301" s="24"/>
      <c r="B301" s="24"/>
      <c r="C301" s="24"/>
      <c r="D301" s="24"/>
      <c r="E301" s="24"/>
      <c r="F301" s="24"/>
      <c r="G301" s="24"/>
      <c r="H301" s="107"/>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row>
    <row r="302" spans="1:33" x14ac:dyDescent="0.2">
      <c r="A302" s="24"/>
      <c r="B302" s="24"/>
      <c r="C302" s="24"/>
      <c r="D302" s="24"/>
      <c r="E302" s="24"/>
      <c r="F302" s="24"/>
      <c r="G302" s="24"/>
      <c r="H302" s="107"/>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row>
    <row r="303" spans="1:33" x14ac:dyDescent="0.2">
      <c r="A303" s="24"/>
      <c r="B303" s="24"/>
      <c r="C303" s="24"/>
      <c r="D303" s="24"/>
      <c r="E303" s="24"/>
      <c r="F303" s="24"/>
      <c r="G303" s="24"/>
      <c r="H303" s="107"/>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row>
    <row r="304" spans="1:33" x14ac:dyDescent="0.2">
      <c r="A304" s="24"/>
      <c r="B304" s="24"/>
      <c r="C304" s="24"/>
      <c r="D304" s="24"/>
      <c r="E304" s="24"/>
      <c r="F304" s="24"/>
      <c r="G304" s="24"/>
      <c r="H304" s="107"/>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row>
    <row r="305" spans="1:33" x14ac:dyDescent="0.2">
      <c r="A305" s="24"/>
      <c r="B305" s="24"/>
      <c r="C305" s="24"/>
      <c r="D305" s="24"/>
      <c r="E305" s="24"/>
      <c r="F305" s="24"/>
      <c r="G305" s="24"/>
      <c r="H305" s="107"/>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row>
    <row r="306" spans="1:33" x14ac:dyDescent="0.2">
      <c r="A306" s="24"/>
      <c r="B306" s="24"/>
      <c r="C306" s="24"/>
      <c r="D306" s="24"/>
      <c r="E306" s="24"/>
      <c r="F306" s="24"/>
      <c r="G306" s="24"/>
      <c r="H306" s="107"/>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row>
    <row r="307" spans="1:33" x14ac:dyDescent="0.2">
      <c r="A307" s="24"/>
      <c r="B307" s="24"/>
      <c r="C307" s="24"/>
      <c r="D307" s="24"/>
      <c r="E307" s="24"/>
      <c r="F307" s="24"/>
      <c r="G307" s="24"/>
      <c r="H307" s="107"/>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row>
    <row r="308" spans="1:33" x14ac:dyDescent="0.2">
      <c r="A308" s="24"/>
      <c r="B308" s="24"/>
      <c r="C308" s="24"/>
      <c r="D308" s="24"/>
      <c r="E308" s="24"/>
      <c r="F308" s="24"/>
      <c r="G308" s="24"/>
      <c r="H308" s="107"/>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row>
    <row r="309" spans="1:33" x14ac:dyDescent="0.2">
      <c r="A309" s="24"/>
      <c r="B309" s="24"/>
      <c r="C309" s="24"/>
      <c r="D309" s="24"/>
      <c r="E309" s="24"/>
      <c r="F309" s="24"/>
      <c r="G309" s="24"/>
      <c r="H309" s="107"/>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row>
    <row r="310" spans="1:33" x14ac:dyDescent="0.2">
      <c r="A310" s="24"/>
      <c r="B310" s="24"/>
      <c r="C310" s="24"/>
      <c r="D310" s="24"/>
      <c r="E310" s="24"/>
      <c r="F310" s="24"/>
      <c r="G310" s="24"/>
      <c r="H310" s="107"/>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row>
    <row r="311" spans="1:33" x14ac:dyDescent="0.2">
      <c r="A311" s="24"/>
      <c r="B311" s="24"/>
      <c r="C311" s="24"/>
      <c r="D311" s="24"/>
      <c r="E311" s="24"/>
      <c r="F311" s="24"/>
      <c r="G311" s="24"/>
      <c r="H311" s="107"/>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row>
    <row r="312" spans="1:33" x14ac:dyDescent="0.2">
      <c r="A312" s="24"/>
      <c r="B312" s="24"/>
      <c r="C312" s="24"/>
      <c r="D312" s="24"/>
      <c r="E312" s="24"/>
      <c r="F312" s="24"/>
      <c r="G312" s="24"/>
      <c r="H312" s="107"/>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row>
    <row r="313" spans="1:33" x14ac:dyDescent="0.2">
      <c r="A313" s="24"/>
      <c r="B313" s="24"/>
      <c r="C313" s="24"/>
      <c r="D313" s="24"/>
      <c r="E313" s="24"/>
      <c r="F313" s="24"/>
      <c r="G313" s="24"/>
      <c r="H313" s="107"/>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row>
    <row r="314" spans="1:33" x14ac:dyDescent="0.2">
      <c r="A314" s="24"/>
      <c r="B314" s="24"/>
      <c r="C314" s="24"/>
      <c r="D314" s="24"/>
      <c r="E314" s="24"/>
      <c r="F314" s="24"/>
      <c r="G314" s="24"/>
      <c r="H314" s="107"/>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row>
    <row r="315" spans="1:33" x14ac:dyDescent="0.2">
      <c r="A315" s="24"/>
      <c r="B315" s="24"/>
      <c r="C315" s="24"/>
      <c r="D315" s="24"/>
      <c r="E315" s="24"/>
      <c r="F315" s="24"/>
      <c r="G315" s="24"/>
      <c r="H315" s="107"/>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row>
    <row r="316" spans="1:33" x14ac:dyDescent="0.2">
      <c r="A316" s="24"/>
      <c r="B316" s="24"/>
      <c r="C316" s="24"/>
      <c r="D316" s="24"/>
      <c r="E316" s="24"/>
      <c r="F316" s="24"/>
      <c r="G316" s="24"/>
      <c r="H316" s="107"/>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row>
    <row r="317" spans="1:33" x14ac:dyDescent="0.2">
      <c r="A317" s="24"/>
      <c r="B317" s="24"/>
      <c r="C317" s="24"/>
      <c r="D317" s="24"/>
      <c r="E317" s="24"/>
      <c r="F317" s="24"/>
      <c r="G317" s="24"/>
      <c r="H317" s="107"/>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row>
    <row r="318" spans="1:33" x14ac:dyDescent="0.2">
      <c r="A318" s="24"/>
      <c r="B318" s="24"/>
      <c r="C318" s="24"/>
      <c r="D318" s="24"/>
      <c r="E318" s="24"/>
      <c r="F318" s="24"/>
      <c r="G318" s="24"/>
      <c r="H318" s="107"/>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row>
    <row r="319" spans="1:33" x14ac:dyDescent="0.2">
      <c r="A319" s="24"/>
      <c r="B319" s="24"/>
      <c r="C319" s="24"/>
      <c r="D319" s="24"/>
      <c r="E319" s="24"/>
      <c r="F319" s="24"/>
      <c r="G319" s="24"/>
      <c r="H319" s="107"/>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row>
    <row r="320" spans="1:33" x14ac:dyDescent="0.2">
      <c r="A320" s="24"/>
      <c r="B320" s="24"/>
      <c r="C320" s="24"/>
      <c r="D320" s="24"/>
      <c r="E320" s="24"/>
      <c r="F320" s="24"/>
      <c r="G320" s="24"/>
      <c r="H320" s="107"/>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row>
    <row r="321" spans="1:33" x14ac:dyDescent="0.2">
      <c r="A321" s="24"/>
      <c r="B321" s="24"/>
      <c r="C321" s="24"/>
      <c r="D321" s="24"/>
      <c r="E321" s="24"/>
      <c r="F321" s="24"/>
      <c r="G321" s="24"/>
      <c r="H321" s="107"/>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row>
    <row r="322" spans="1:33" x14ac:dyDescent="0.2">
      <c r="A322" s="24"/>
      <c r="B322" s="24"/>
      <c r="C322" s="24"/>
      <c r="D322" s="24"/>
      <c r="E322" s="24"/>
      <c r="F322" s="24"/>
      <c r="G322" s="24"/>
      <c r="H322" s="107"/>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row>
    <row r="323" spans="1:33" x14ac:dyDescent="0.2">
      <c r="A323" s="24"/>
      <c r="B323" s="24"/>
      <c r="C323" s="24"/>
      <c r="D323" s="24"/>
      <c r="E323" s="24"/>
      <c r="F323" s="24"/>
      <c r="G323" s="24"/>
      <c r="H323" s="107"/>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row>
    <row r="324" spans="1:33" x14ac:dyDescent="0.2">
      <c r="A324" s="24"/>
      <c r="B324" s="24"/>
      <c r="C324" s="24"/>
      <c r="D324" s="24"/>
      <c r="E324" s="24"/>
      <c r="F324" s="24"/>
      <c r="G324" s="24"/>
      <c r="H324" s="107"/>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row>
    <row r="325" spans="1:33" x14ac:dyDescent="0.2">
      <c r="A325" s="24"/>
      <c r="B325" s="24"/>
      <c r="C325" s="24"/>
      <c r="D325" s="24"/>
      <c r="E325" s="24"/>
      <c r="F325" s="24"/>
      <c r="G325" s="24"/>
      <c r="H325" s="107"/>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row>
    <row r="326" spans="1:33" x14ac:dyDescent="0.2">
      <c r="A326" s="24"/>
      <c r="B326" s="24"/>
      <c r="C326" s="24"/>
      <c r="D326" s="24"/>
      <c r="E326" s="24"/>
      <c r="F326" s="24"/>
      <c r="G326" s="24"/>
      <c r="H326" s="107"/>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row>
    <row r="327" spans="1:33" x14ac:dyDescent="0.2">
      <c r="A327" s="24"/>
      <c r="B327" s="24"/>
      <c r="C327" s="24"/>
      <c r="D327" s="24"/>
      <c r="E327" s="24"/>
      <c r="F327" s="24"/>
      <c r="G327" s="24"/>
      <c r="H327" s="107"/>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row>
    <row r="328" spans="1:33" x14ac:dyDescent="0.2">
      <c r="A328" s="24"/>
      <c r="B328" s="24"/>
      <c r="C328" s="24"/>
      <c r="D328" s="24"/>
      <c r="E328" s="24"/>
      <c r="F328" s="24"/>
      <c r="G328" s="24"/>
      <c r="H328" s="107"/>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row>
    <row r="329" spans="1:33" x14ac:dyDescent="0.2">
      <c r="A329" s="24"/>
      <c r="B329" s="24"/>
      <c r="C329" s="24"/>
      <c r="D329" s="24"/>
      <c r="E329" s="24"/>
      <c r="F329" s="24"/>
      <c r="G329" s="24"/>
      <c r="H329" s="107"/>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row>
    <row r="330" spans="1:33" x14ac:dyDescent="0.2">
      <c r="A330" s="24"/>
      <c r="B330" s="24"/>
      <c r="C330" s="24"/>
      <c r="D330" s="24"/>
      <c r="E330" s="24"/>
      <c r="F330" s="24"/>
      <c r="G330" s="24"/>
      <c r="H330" s="107"/>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row>
    <row r="331" spans="1:33" x14ac:dyDescent="0.2">
      <c r="A331" s="24"/>
      <c r="B331" s="24"/>
      <c r="C331" s="24"/>
      <c r="D331" s="24"/>
      <c r="E331" s="24"/>
      <c r="F331" s="24"/>
      <c r="G331" s="24"/>
      <c r="H331" s="107"/>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row>
    <row r="332" spans="1:33" x14ac:dyDescent="0.2">
      <c r="A332" s="24"/>
      <c r="B332" s="24"/>
      <c r="C332" s="24"/>
      <c r="D332" s="24"/>
      <c r="E332" s="24"/>
      <c r="F332" s="24"/>
      <c r="G332" s="24"/>
      <c r="H332" s="107"/>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row>
    <row r="333" spans="1:33" x14ac:dyDescent="0.2">
      <c r="A333" s="24"/>
      <c r="B333" s="24"/>
      <c r="C333" s="24"/>
      <c r="D333" s="24"/>
      <c r="E333" s="24"/>
      <c r="F333" s="24"/>
      <c r="G333" s="24"/>
      <c r="H333" s="107"/>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row>
    <row r="334" spans="1:33" x14ac:dyDescent="0.2">
      <c r="A334" s="24"/>
      <c r="B334" s="24"/>
      <c r="C334" s="24"/>
      <c r="D334" s="24"/>
      <c r="E334" s="24"/>
      <c r="F334" s="24"/>
      <c r="G334" s="24"/>
      <c r="H334" s="107"/>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row>
    <row r="335" spans="1:33" x14ac:dyDescent="0.2">
      <c r="A335" s="24"/>
      <c r="B335" s="24"/>
      <c r="C335" s="24"/>
      <c r="D335" s="24"/>
      <c r="E335" s="24"/>
      <c r="F335" s="24"/>
      <c r="G335" s="24"/>
      <c r="H335" s="107"/>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row>
    <row r="336" spans="1:33" x14ac:dyDescent="0.2">
      <c r="A336" s="24"/>
      <c r="B336" s="24"/>
      <c r="C336" s="24"/>
      <c r="D336" s="24"/>
      <c r="E336" s="24"/>
      <c r="F336" s="24"/>
      <c r="G336" s="24"/>
      <c r="H336" s="107"/>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row>
    <row r="337" spans="1:33" x14ac:dyDescent="0.2">
      <c r="A337" s="24"/>
      <c r="B337" s="24"/>
      <c r="C337" s="24"/>
      <c r="D337" s="24"/>
      <c r="E337" s="24"/>
      <c r="F337" s="24"/>
      <c r="G337" s="24"/>
      <c r="H337" s="107"/>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row>
    <row r="338" spans="1:33" x14ac:dyDescent="0.2">
      <c r="A338" s="24"/>
      <c r="B338" s="24"/>
      <c r="C338" s="24"/>
      <c r="D338" s="24"/>
      <c r="E338" s="24"/>
      <c r="F338" s="24"/>
      <c r="G338" s="24"/>
      <c r="H338" s="107"/>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row>
    <row r="339" spans="1:33" x14ac:dyDescent="0.2">
      <c r="A339" s="24"/>
      <c r="B339" s="24"/>
      <c r="C339" s="24"/>
      <c r="D339" s="24"/>
      <c r="E339" s="24"/>
      <c r="F339" s="24"/>
      <c r="G339" s="24"/>
      <c r="H339" s="107"/>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row>
    <row r="340" spans="1:33" x14ac:dyDescent="0.2">
      <c r="A340" s="24"/>
      <c r="B340" s="24"/>
      <c r="C340" s="24"/>
      <c r="D340" s="24"/>
      <c r="E340" s="24"/>
      <c r="F340" s="24"/>
      <c r="G340" s="24"/>
      <c r="H340" s="107"/>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row>
    <row r="341" spans="1:33" x14ac:dyDescent="0.2">
      <c r="A341" s="24"/>
      <c r="B341" s="24"/>
      <c r="C341" s="24"/>
      <c r="D341" s="24"/>
      <c r="E341" s="24"/>
      <c r="F341" s="24"/>
      <c r="G341" s="24"/>
      <c r="H341" s="107"/>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row>
    <row r="342" spans="1:33" x14ac:dyDescent="0.2">
      <c r="A342" s="24"/>
      <c r="B342" s="24"/>
      <c r="C342" s="24"/>
      <c r="D342" s="24"/>
      <c r="E342" s="24"/>
      <c r="F342" s="24"/>
      <c r="G342" s="24"/>
      <c r="H342" s="107"/>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row>
    <row r="343" spans="1:33" x14ac:dyDescent="0.2">
      <c r="A343" s="24"/>
      <c r="B343" s="24"/>
      <c r="C343" s="24"/>
      <c r="D343" s="24"/>
      <c r="E343" s="24"/>
      <c r="F343" s="24"/>
      <c r="G343" s="24"/>
      <c r="H343" s="107"/>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row>
    <row r="344" spans="1:33" x14ac:dyDescent="0.2">
      <c r="A344" s="24"/>
      <c r="B344" s="24"/>
      <c r="C344" s="24"/>
      <c r="D344" s="24"/>
      <c r="E344" s="24"/>
      <c r="F344" s="24"/>
      <c r="G344" s="24"/>
      <c r="H344" s="107"/>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row>
    <row r="345" spans="1:33" x14ac:dyDescent="0.2">
      <c r="A345" s="24"/>
      <c r="B345" s="24"/>
      <c r="C345" s="24"/>
      <c r="D345" s="24"/>
      <c r="E345" s="24"/>
      <c r="F345" s="24"/>
      <c r="G345" s="24"/>
      <c r="H345" s="107"/>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row>
    <row r="346" spans="1:33" x14ac:dyDescent="0.2">
      <c r="A346" s="24"/>
      <c r="B346" s="24"/>
      <c r="C346" s="24"/>
      <c r="D346" s="24"/>
      <c r="E346" s="24"/>
      <c r="F346" s="24"/>
      <c r="G346" s="24"/>
      <c r="H346" s="107"/>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row>
    <row r="347" spans="1:33" x14ac:dyDescent="0.2">
      <c r="A347" s="24"/>
      <c r="B347" s="24"/>
      <c r="C347" s="24"/>
      <c r="D347" s="24"/>
      <c r="E347" s="24"/>
      <c r="F347" s="24"/>
      <c r="G347" s="24"/>
      <c r="H347" s="107"/>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row>
    <row r="348" spans="1:33" x14ac:dyDescent="0.2">
      <c r="A348" s="24"/>
      <c r="B348" s="24"/>
      <c r="C348" s="24"/>
      <c r="D348" s="24"/>
      <c r="E348" s="24"/>
      <c r="F348" s="24"/>
      <c r="G348" s="24"/>
      <c r="H348" s="107"/>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row>
    <row r="349" spans="1:33" x14ac:dyDescent="0.2">
      <c r="A349" s="24"/>
      <c r="B349" s="24"/>
      <c r="C349" s="24"/>
      <c r="D349" s="24"/>
      <c r="E349" s="24"/>
      <c r="F349" s="24"/>
      <c r="G349" s="24"/>
      <c r="H349" s="107"/>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row>
    <row r="350" spans="1:33" x14ac:dyDescent="0.2">
      <c r="A350" s="24"/>
      <c r="B350" s="24"/>
      <c r="C350" s="24"/>
      <c r="D350" s="24"/>
      <c r="E350" s="24"/>
      <c r="F350" s="24"/>
      <c r="G350" s="24"/>
      <c r="H350" s="107"/>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row>
    <row r="351" spans="1:33" x14ac:dyDescent="0.2">
      <c r="A351" s="24"/>
      <c r="B351" s="24"/>
      <c r="C351" s="24"/>
      <c r="D351" s="24"/>
      <c r="E351" s="24"/>
      <c r="F351" s="24"/>
      <c r="G351" s="24"/>
      <c r="H351" s="107"/>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row>
    <row r="352" spans="1:33" x14ac:dyDescent="0.2">
      <c r="A352" s="24"/>
      <c r="B352" s="24"/>
      <c r="C352" s="24"/>
      <c r="D352" s="24"/>
      <c r="E352" s="24"/>
      <c r="F352" s="24"/>
      <c r="G352" s="24"/>
      <c r="H352" s="107"/>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row>
    <row r="353" spans="1:33" x14ac:dyDescent="0.2">
      <c r="A353" s="24"/>
      <c r="B353" s="24"/>
      <c r="C353" s="24"/>
      <c r="D353" s="24"/>
      <c r="E353" s="24"/>
      <c r="F353" s="24"/>
      <c r="G353" s="24"/>
      <c r="H353" s="107"/>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row>
    <row r="354" spans="1:33" x14ac:dyDescent="0.2">
      <c r="A354" s="24"/>
      <c r="B354" s="24"/>
      <c r="C354" s="24"/>
      <c r="D354" s="24"/>
      <c r="E354" s="24"/>
      <c r="F354" s="24"/>
      <c r="G354" s="24"/>
      <c r="H354" s="107"/>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row>
    <row r="355" spans="1:33" x14ac:dyDescent="0.2">
      <c r="A355" s="24"/>
      <c r="B355" s="24"/>
      <c r="C355" s="24"/>
      <c r="D355" s="24"/>
      <c r="E355" s="24"/>
      <c r="F355" s="24"/>
      <c r="G355" s="24"/>
      <c r="H355" s="107"/>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row>
    <row r="356" spans="1:33" x14ac:dyDescent="0.2">
      <c r="A356" s="24"/>
      <c r="B356" s="24"/>
      <c r="C356" s="24"/>
      <c r="D356" s="24"/>
      <c r="E356" s="24"/>
      <c r="F356" s="24"/>
      <c r="G356" s="24"/>
      <c r="H356" s="107"/>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row>
    <row r="357" spans="1:33" x14ac:dyDescent="0.2">
      <c r="A357" s="24"/>
      <c r="B357" s="24"/>
      <c r="C357" s="24"/>
      <c r="D357" s="24"/>
      <c r="E357" s="24"/>
      <c r="F357" s="24"/>
      <c r="G357" s="24"/>
      <c r="H357" s="107"/>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row>
    <row r="358" spans="1:33" x14ac:dyDescent="0.2">
      <c r="A358" s="24"/>
      <c r="B358" s="24"/>
      <c r="C358" s="24"/>
      <c r="D358" s="24"/>
      <c r="E358" s="24"/>
      <c r="F358" s="24"/>
      <c r="G358" s="24"/>
      <c r="H358" s="107"/>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row>
    <row r="359" spans="1:33" x14ac:dyDescent="0.2">
      <c r="A359" s="24"/>
      <c r="B359" s="24"/>
      <c r="C359" s="24"/>
      <c r="D359" s="24"/>
      <c r="E359" s="24"/>
      <c r="F359" s="24"/>
      <c r="G359" s="24"/>
      <c r="H359" s="107"/>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row>
    <row r="360" spans="1:33" x14ac:dyDescent="0.2">
      <c r="A360" s="24"/>
      <c r="B360" s="24"/>
      <c r="C360" s="24"/>
      <c r="D360" s="24"/>
      <c r="E360" s="24"/>
      <c r="F360" s="24"/>
      <c r="G360" s="24"/>
      <c r="H360" s="107"/>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row>
    <row r="361" spans="1:33" x14ac:dyDescent="0.2">
      <c r="A361" s="24"/>
      <c r="B361" s="24"/>
      <c r="C361" s="24"/>
      <c r="D361" s="24"/>
      <c r="E361" s="24"/>
      <c r="F361" s="24"/>
      <c r="G361" s="24"/>
      <c r="H361" s="107"/>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row>
    <row r="362" spans="1:33" x14ac:dyDescent="0.2">
      <c r="A362" s="24"/>
      <c r="B362" s="24"/>
      <c r="C362" s="24"/>
      <c r="D362" s="24"/>
      <c r="E362" s="24"/>
      <c r="F362" s="24"/>
      <c r="G362" s="24"/>
      <c r="H362" s="107"/>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row>
    <row r="363" spans="1:33" x14ac:dyDescent="0.2">
      <c r="A363" s="24"/>
      <c r="B363" s="24"/>
      <c r="C363" s="24"/>
      <c r="D363" s="24"/>
      <c r="E363" s="24"/>
      <c r="F363" s="24"/>
      <c r="G363" s="24"/>
      <c r="H363" s="107"/>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row>
    <row r="364" spans="1:33" x14ac:dyDescent="0.2">
      <c r="A364" s="24"/>
      <c r="B364" s="24"/>
      <c r="C364" s="24"/>
      <c r="D364" s="24"/>
      <c r="E364" s="24"/>
      <c r="F364" s="24"/>
      <c r="G364" s="24"/>
      <c r="H364" s="107"/>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row>
    <row r="365" spans="1:33" x14ac:dyDescent="0.2">
      <c r="A365" s="24"/>
      <c r="B365" s="24"/>
      <c r="C365" s="24"/>
      <c r="D365" s="24"/>
      <c r="E365" s="24"/>
      <c r="F365" s="24"/>
      <c r="G365" s="24"/>
      <c r="H365" s="107"/>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row>
    <row r="366" spans="1:33" x14ac:dyDescent="0.2">
      <c r="A366" s="24"/>
      <c r="B366" s="24"/>
      <c r="C366" s="24"/>
      <c r="D366" s="24"/>
      <c r="E366" s="24"/>
      <c r="F366" s="24"/>
      <c r="G366" s="24"/>
      <c r="H366" s="107"/>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row>
    <row r="367" spans="1:33" x14ac:dyDescent="0.2">
      <c r="A367" s="24"/>
      <c r="B367" s="24"/>
      <c r="C367" s="24"/>
      <c r="D367" s="24"/>
      <c r="E367" s="24"/>
      <c r="F367" s="24"/>
      <c r="G367" s="24"/>
      <c r="H367" s="107"/>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row>
    <row r="368" spans="1:33" x14ac:dyDescent="0.2">
      <c r="A368" s="24"/>
      <c r="B368" s="24"/>
      <c r="C368" s="24"/>
      <c r="D368" s="24"/>
      <c r="E368" s="24"/>
      <c r="F368" s="24"/>
      <c r="G368" s="24"/>
      <c r="H368" s="107"/>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row>
    <row r="369" spans="1:33" x14ac:dyDescent="0.2">
      <c r="A369" s="24"/>
      <c r="B369" s="24"/>
      <c r="C369" s="24"/>
      <c r="D369" s="24"/>
      <c r="E369" s="24"/>
      <c r="F369" s="24"/>
      <c r="G369" s="24"/>
      <c r="H369" s="107"/>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row>
    <row r="370" spans="1:33" x14ac:dyDescent="0.2">
      <c r="A370" s="24"/>
      <c r="B370" s="24"/>
      <c r="C370" s="24"/>
      <c r="D370" s="24"/>
      <c r="E370" s="24"/>
      <c r="F370" s="24"/>
      <c r="G370" s="24"/>
      <c r="H370" s="107"/>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row>
    <row r="371" spans="1:33" x14ac:dyDescent="0.2">
      <c r="A371" s="24"/>
      <c r="B371" s="24"/>
      <c r="C371" s="24"/>
      <c r="D371" s="24"/>
      <c r="E371" s="24"/>
      <c r="F371" s="24"/>
      <c r="G371" s="24"/>
      <c r="H371" s="107"/>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row>
    <row r="372" spans="1:33" x14ac:dyDescent="0.2">
      <c r="A372" s="24"/>
      <c r="B372" s="24"/>
      <c r="C372" s="24"/>
      <c r="D372" s="24"/>
      <c r="E372" s="24"/>
      <c r="F372" s="24"/>
      <c r="G372" s="24"/>
      <c r="H372" s="107"/>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row>
    <row r="373" spans="1:33" x14ac:dyDescent="0.2">
      <c r="A373" s="24"/>
      <c r="B373" s="24"/>
      <c r="C373" s="24"/>
      <c r="D373" s="24"/>
      <c r="E373" s="24"/>
      <c r="F373" s="24"/>
      <c r="G373" s="24"/>
      <c r="H373" s="107"/>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row>
    <row r="374" spans="1:33" x14ac:dyDescent="0.2">
      <c r="A374" s="24"/>
      <c r="B374" s="24"/>
      <c r="C374" s="24"/>
      <c r="D374" s="24"/>
      <c r="E374" s="24"/>
      <c r="F374" s="24"/>
      <c r="G374" s="24"/>
      <c r="H374" s="107"/>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row>
    <row r="375" spans="1:33" x14ac:dyDescent="0.2">
      <c r="A375" s="24"/>
      <c r="B375" s="24"/>
      <c r="C375" s="24"/>
      <c r="D375" s="24"/>
      <c r="E375" s="24"/>
      <c r="F375" s="24"/>
      <c r="G375" s="24"/>
      <c r="H375" s="107"/>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row>
    <row r="376" spans="1:33" x14ac:dyDescent="0.2">
      <c r="A376" s="24"/>
      <c r="B376" s="24"/>
      <c r="C376" s="24"/>
      <c r="D376" s="24"/>
      <c r="E376" s="24"/>
      <c r="F376" s="24"/>
      <c r="G376" s="24"/>
      <c r="H376" s="107"/>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row>
    <row r="377" spans="1:33" x14ac:dyDescent="0.2">
      <c r="A377" s="24"/>
      <c r="B377" s="24"/>
      <c r="C377" s="24"/>
      <c r="D377" s="24"/>
      <c r="E377" s="24"/>
      <c r="F377" s="24"/>
      <c r="G377" s="24"/>
      <c r="H377" s="107"/>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row>
    <row r="378" spans="1:33" x14ac:dyDescent="0.2">
      <c r="A378" s="24"/>
      <c r="B378" s="24"/>
      <c r="C378" s="24"/>
      <c r="D378" s="24"/>
      <c r="E378" s="24"/>
      <c r="F378" s="24"/>
      <c r="G378" s="24"/>
      <c r="H378" s="107"/>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row>
    <row r="379" spans="1:33" x14ac:dyDescent="0.2">
      <c r="A379" s="24"/>
      <c r="B379" s="24"/>
      <c r="C379" s="24"/>
      <c r="D379" s="24"/>
      <c r="E379" s="24"/>
      <c r="F379" s="24"/>
      <c r="G379" s="24"/>
      <c r="H379" s="107"/>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row>
    <row r="380" spans="1:33" x14ac:dyDescent="0.2">
      <c r="A380" s="24"/>
      <c r="B380" s="24"/>
      <c r="C380" s="24"/>
      <c r="D380" s="24"/>
      <c r="E380" s="24"/>
      <c r="F380" s="24"/>
      <c r="G380" s="24"/>
      <c r="H380" s="107"/>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row>
    <row r="381" spans="1:33" x14ac:dyDescent="0.2">
      <c r="A381" s="24"/>
      <c r="B381" s="24"/>
      <c r="C381" s="24"/>
      <c r="D381" s="24"/>
      <c r="E381" s="24"/>
      <c r="F381" s="24"/>
      <c r="G381" s="24"/>
      <c r="H381" s="107"/>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row>
    <row r="382" spans="1:33" x14ac:dyDescent="0.2">
      <c r="A382" s="24"/>
      <c r="B382" s="24"/>
      <c r="C382" s="24"/>
      <c r="D382" s="24"/>
      <c r="E382" s="24"/>
      <c r="F382" s="24"/>
      <c r="G382" s="24"/>
      <c r="H382" s="107"/>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row>
    <row r="383" spans="1:33" x14ac:dyDescent="0.2">
      <c r="A383" s="24"/>
      <c r="B383" s="24"/>
      <c r="C383" s="24"/>
      <c r="D383" s="24"/>
      <c r="E383" s="24"/>
      <c r="F383" s="24"/>
      <c r="G383" s="24"/>
      <c r="H383" s="107"/>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row>
    <row r="384" spans="1:33" x14ac:dyDescent="0.2">
      <c r="A384" s="24"/>
      <c r="B384" s="24"/>
      <c r="C384" s="24"/>
      <c r="D384" s="24"/>
      <c r="E384" s="24"/>
      <c r="F384" s="24"/>
      <c r="G384" s="24"/>
      <c r="H384" s="107"/>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row>
    <row r="385" spans="1:33" x14ac:dyDescent="0.2">
      <c r="A385" s="24"/>
      <c r="B385" s="24"/>
      <c r="C385" s="24"/>
      <c r="D385" s="24"/>
      <c r="E385" s="24"/>
      <c r="F385" s="24"/>
      <c r="G385" s="24"/>
      <c r="H385" s="107"/>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row>
    <row r="386" spans="1:33" x14ac:dyDescent="0.2">
      <c r="A386" s="24"/>
      <c r="B386" s="24"/>
      <c r="C386" s="24"/>
      <c r="D386" s="24"/>
      <c r="E386" s="24"/>
      <c r="F386" s="24"/>
      <c r="G386" s="24"/>
      <c r="H386" s="107"/>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row>
    <row r="387" spans="1:33" x14ac:dyDescent="0.2">
      <c r="A387" s="24"/>
      <c r="B387" s="24"/>
      <c r="C387" s="24"/>
      <c r="D387" s="24"/>
      <c r="E387" s="24"/>
      <c r="F387" s="24"/>
      <c r="G387" s="24"/>
      <c r="H387" s="107"/>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row>
    <row r="388" spans="1:33" x14ac:dyDescent="0.2">
      <c r="A388" s="24"/>
      <c r="B388" s="24"/>
      <c r="C388" s="24"/>
      <c r="D388" s="24"/>
      <c r="E388" s="24"/>
      <c r="F388" s="24"/>
      <c r="G388" s="24"/>
      <c r="H388" s="107"/>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row>
    <row r="389" spans="1:33" x14ac:dyDescent="0.2">
      <c r="A389" s="24"/>
      <c r="B389" s="24"/>
      <c r="C389" s="24"/>
      <c r="D389" s="24"/>
      <c r="E389" s="24"/>
      <c r="F389" s="24"/>
      <c r="G389" s="24"/>
      <c r="H389" s="107"/>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row>
    <row r="390" spans="1:33" x14ac:dyDescent="0.2">
      <c r="A390" s="24"/>
      <c r="B390" s="24"/>
      <c r="C390" s="24"/>
      <c r="D390" s="24"/>
      <c r="E390" s="24"/>
      <c r="F390" s="24"/>
      <c r="G390" s="24"/>
      <c r="H390" s="107"/>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row>
    <row r="391" spans="1:33" x14ac:dyDescent="0.2">
      <c r="A391" s="24"/>
      <c r="B391" s="24"/>
      <c r="C391" s="24"/>
      <c r="D391" s="24"/>
      <c r="E391" s="24"/>
      <c r="F391" s="24"/>
      <c r="G391" s="24"/>
      <c r="H391" s="107"/>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row>
    <row r="392" spans="1:33" x14ac:dyDescent="0.2">
      <c r="A392" s="24"/>
      <c r="B392" s="24"/>
      <c r="C392" s="24"/>
      <c r="D392" s="24"/>
      <c r="E392" s="24"/>
      <c r="F392" s="24"/>
      <c r="G392" s="24"/>
      <c r="H392" s="107"/>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row>
    <row r="393" spans="1:33" x14ac:dyDescent="0.2">
      <c r="A393" s="24"/>
      <c r="B393" s="24"/>
      <c r="C393" s="24"/>
      <c r="D393" s="24"/>
      <c r="E393" s="24"/>
      <c r="F393" s="24"/>
      <c r="G393" s="24"/>
      <c r="H393" s="107"/>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row>
    <row r="394" spans="1:33" x14ac:dyDescent="0.2">
      <c r="A394" s="24"/>
      <c r="B394" s="24"/>
      <c r="C394" s="24"/>
      <c r="D394" s="24"/>
      <c r="E394" s="24"/>
      <c r="F394" s="24"/>
      <c r="G394" s="24"/>
      <c r="H394" s="107"/>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row>
    <row r="395" spans="1:33" x14ac:dyDescent="0.2">
      <c r="A395" s="24"/>
      <c r="B395" s="24"/>
      <c r="C395" s="24"/>
      <c r="D395" s="24"/>
      <c r="E395" s="24"/>
      <c r="F395" s="24"/>
      <c r="G395" s="24"/>
      <c r="H395" s="107"/>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row>
    <row r="396" spans="1:33" x14ac:dyDescent="0.2">
      <c r="A396" s="24"/>
      <c r="B396" s="24"/>
      <c r="C396" s="24"/>
      <c r="D396" s="24"/>
      <c r="E396" s="24"/>
      <c r="F396" s="24"/>
      <c r="G396" s="24"/>
      <c r="H396" s="107"/>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row>
    <row r="397" spans="1:33" x14ac:dyDescent="0.2">
      <c r="A397" s="24"/>
      <c r="B397" s="24"/>
      <c r="C397" s="24"/>
      <c r="D397" s="24"/>
      <c r="E397" s="24"/>
      <c r="F397" s="24"/>
      <c r="G397" s="24"/>
      <c r="H397" s="107"/>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row>
    <row r="398" spans="1:33" x14ac:dyDescent="0.2">
      <c r="A398" s="24"/>
      <c r="B398" s="24"/>
      <c r="C398" s="24"/>
      <c r="D398" s="24"/>
      <c r="E398" s="24"/>
      <c r="F398" s="24"/>
      <c r="G398" s="24"/>
      <c r="H398" s="107"/>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row>
    <row r="399" spans="1:33" x14ac:dyDescent="0.2">
      <c r="A399" s="24"/>
      <c r="B399" s="24"/>
      <c r="C399" s="24"/>
      <c r="D399" s="24"/>
      <c r="E399" s="24"/>
      <c r="F399" s="24"/>
      <c r="G399" s="24"/>
      <c r="H399" s="107"/>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row>
    <row r="400" spans="1:33" x14ac:dyDescent="0.2">
      <c r="A400" s="24"/>
      <c r="B400" s="24"/>
      <c r="C400" s="24"/>
      <c r="D400" s="24"/>
      <c r="E400" s="24"/>
      <c r="F400" s="24"/>
      <c r="G400" s="24"/>
      <c r="H400" s="107"/>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row>
    <row r="401" spans="1:33" x14ac:dyDescent="0.2">
      <c r="A401" s="24"/>
      <c r="B401" s="24"/>
      <c r="C401" s="24"/>
      <c r="D401" s="24"/>
      <c r="E401" s="24"/>
      <c r="F401" s="24"/>
      <c r="G401" s="24"/>
      <c r="H401" s="107"/>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row>
    <row r="402" spans="1:33" x14ac:dyDescent="0.2">
      <c r="A402" s="24"/>
      <c r="B402" s="24"/>
      <c r="C402" s="24"/>
      <c r="D402" s="24"/>
      <c r="E402" s="24"/>
      <c r="F402" s="24"/>
      <c r="G402" s="24"/>
      <c r="H402" s="107"/>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row>
    <row r="403" spans="1:33" x14ac:dyDescent="0.2">
      <c r="A403" s="24"/>
      <c r="B403" s="24"/>
      <c r="C403" s="24"/>
      <c r="D403" s="24"/>
      <c r="E403" s="24"/>
      <c r="F403" s="24"/>
      <c r="G403" s="24"/>
      <c r="H403" s="107"/>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row>
    <row r="404" spans="1:33" x14ac:dyDescent="0.2">
      <c r="A404" s="24"/>
      <c r="B404" s="24"/>
      <c r="C404" s="24"/>
      <c r="D404" s="24"/>
      <c r="E404" s="24"/>
      <c r="F404" s="24"/>
      <c r="G404" s="24"/>
      <c r="H404" s="107"/>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row>
    <row r="405" spans="1:33" x14ac:dyDescent="0.2">
      <c r="A405" s="24"/>
      <c r="B405" s="24"/>
      <c r="C405" s="24"/>
      <c r="D405" s="24"/>
      <c r="E405" s="24"/>
      <c r="F405" s="24"/>
      <c r="G405" s="24"/>
      <c r="H405" s="107"/>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row>
    <row r="406" spans="1:33" x14ac:dyDescent="0.2">
      <c r="A406" s="24"/>
      <c r="B406" s="24"/>
      <c r="C406" s="24"/>
      <c r="D406" s="24"/>
      <c r="E406" s="24"/>
      <c r="F406" s="24"/>
      <c r="G406" s="24"/>
      <c r="H406" s="107"/>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row>
    <row r="407" spans="1:33" x14ac:dyDescent="0.2">
      <c r="A407" s="24"/>
      <c r="B407" s="24"/>
      <c r="C407" s="24"/>
      <c r="D407" s="24"/>
      <c r="E407" s="24"/>
      <c r="F407" s="24"/>
      <c r="G407" s="24"/>
      <c r="H407" s="107"/>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row>
    <row r="408" spans="1:33" x14ac:dyDescent="0.2">
      <c r="A408" s="24"/>
      <c r="B408" s="24"/>
      <c r="C408" s="24"/>
      <c r="D408" s="24"/>
      <c r="E408" s="24"/>
      <c r="F408" s="24"/>
      <c r="G408" s="24"/>
      <c r="H408" s="107"/>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row>
    <row r="409" spans="1:33" x14ac:dyDescent="0.2">
      <c r="A409" s="24"/>
      <c r="B409" s="24"/>
      <c r="C409" s="24"/>
      <c r="D409" s="24"/>
      <c r="E409" s="24"/>
      <c r="F409" s="24"/>
      <c r="G409" s="24"/>
      <c r="H409" s="107"/>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row>
    <row r="410" spans="1:33" x14ac:dyDescent="0.2">
      <c r="A410" s="24"/>
      <c r="B410" s="24"/>
      <c r="C410" s="24"/>
      <c r="D410" s="24"/>
      <c r="E410" s="24"/>
      <c r="F410" s="24"/>
      <c r="G410" s="24"/>
      <c r="H410" s="107"/>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row>
    <row r="411" spans="1:33" x14ac:dyDescent="0.2">
      <c r="A411" s="24"/>
      <c r="B411" s="24"/>
      <c r="C411" s="24"/>
      <c r="D411" s="24"/>
      <c r="E411" s="24"/>
      <c r="F411" s="24"/>
      <c r="G411" s="24"/>
      <c r="H411" s="107"/>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row>
    <row r="412" spans="1:33" x14ac:dyDescent="0.2">
      <c r="A412" s="24"/>
      <c r="B412" s="24"/>
      <c r="C412" s="24"/>
      <c r="D412" s="24"/>
      <c r="E412" s="24"/>
      <c r="F412" s="24"/>
      <c r="G412" s="24"/>
      <c r="H412" s="107"/>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row>
    <row r="413" spans="1:33" x14ac:dyDescent="0.2">
      <c r="A413" s="24"/>
      <c r="B413" s="24"/>
      <c r="C413" s="24"/>
      <c r="D413" s="24"/>
      <c r="E413" s="24"/>
      <c r="F413" s="24"/>
      <c r="G413" s="24"/>
      <c r="H413" s="107"/>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row>
    <row r="414" spans="1:33" x14ac:dyDescent="0.2">
      <c r="A414" s="24"/>
      <c r="B414" s="24"/>
      <c r="C414" s="24"/>
      <c r="D414" s="24"/>
      <c r="E414" s="24"/>
      <c r="F414" s="24"/>
      <c r="G414" s="24"/>
      <c r="H414" s="107"/>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row>
    <row r="415" spans="1:33" x14ac:dyDescent="0.2">
      <c r="A415" s="24"/>
      <c r="B415" s="24"/>
      <c r="C415" s="24"/>
      <c r="D415" s="24"/>
      <c r="E415" s="24"/>
      <c r="F415" s="24"/>
      <c r="G415" s="24"/>
      <c r="H415" s="107"/>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row>
    <row r="416" spans="1:33" x14ac:dyDescent="0.2">
      <c r="A416" s="24"/>
      <c r="B416" s="24"/>
      <c r="C416" s="24"/>
      <c r="D416" s="24"/>
      <c r="E416" s="24"/>
      <c r="F416" s="24"/>
      <c r="G416" s="24"/>
      <c r="H416" s="107"/>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row>
    <row r="417" spans="1:33" x14ac:dyDescent="0.2">
      <c r="A417" s="24"/>
      <c r="B417" s="24"/>
      <c r="C417" s="24"/>
      <c r="D417" s="24"/>
      <c r="E417" s="24"/>
      <c r="F417" s="24"/>
      <c r="G417" s="24"/>
      <c r="H417" s="107"/>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row>
    <row r="418" spans="1:33" x14ac:dyDescent="0.2">
      <c r="A418" s="24"/>
      <c r="B418" s="24"/>
      <c r="C418" s="24"/>
      <c r="D418" s="24"/>
      <c r="E418" s="24"/>
      <c r="F418" s="24"/>
      <c r="G418" s="24"/>
      <c r="H418" s="107"/>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row>
    <row r="419" spans="1:33" x14ac:dyDescent="0.2">
      <c r="A419" s="24"/>
      <c r="B419" s="24"/>
      <c r="C419" s="24"/>
      <c r="D419" s="24"/>
      <c r="E419" s="24"/>
      <c r="F419" s="24"/>
      <c r="G419" s="24"/>
      <c r="H419" s="107"/>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row>
    <row r="420" spans="1:33" x14ac:dyDescent="0.2">
      <c r="A420" s="24"/>
      <c r="B420" s="24"/>
      <c r="C420" s="24"/>
      <c r="D420" s="24"/>
      <c r="E420" s="24"/>
      <c r="F420" s="24"/>
      <c r="G420" s="24"/>
      <c r="H420" s="107"/>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row>
    <row r="421" spans="1:33" x14ac:dyDescent="0.2">
      <c r="A421" s="24"/>
      <c r="B421" s="24"/>
      <c r="C421" s="24"/>
      <c r="D421" s="24"/>
      <c r="E421" s="24"/>
      <c r="F421" s="24"/>
      <c r="G421" s="24"/>
      <c r="H421" s="107"/>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row>
    <row r="422" spans="1:33" x14ac:dyDescent="0.2">
      <c r="A422" s="24"/>
      <c r="B422" s="24"/>
      <c r="C422" s="24"/>
      <c r="D422" s="24"/>
      <c r="E422" s="24"/>
      <c r="F422" s="24"/>
      <c r="G422" s="24"/>
      <c r="H422" s="107"/>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row>
    <row r="423" spans="1:33" x14ac:dyDescent="0.2">
      <c r="A423" s="24"/>
      <c r="B423" s="24"/>
      <c r="C423" s="24"/>
      <c r="D423" s="24"/>
      <c r="E423" s="24"/>
      <c r="F423" s="24"/>
      <c r="G423" s="24"/>
      <c r="H423" s="107"/>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row>
    <row r="424" spans="1:33" x14ac:dyDescent="0.2">
      <c r="A424" s="24"/>
      <c r="B424" s="24"/>
      <c r="C424" s="24"/>
      <c r="D424" s="24"/>
      <c r="E424" s="24"/>
      <c r="F424" s="24"/>
      <c r="G424" s="24"/>
      <c r="H424" s="107"/>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row>
    <row r="425" spans="1:33" x14ac:dyDescent="0.2">
      <c r="A425" s="24"/>
      <c r="B425" s="24"/>
      <c r="C425" s="24"/>
      <c r="D425" s="24"/>
      <c r="E425" s="24"/>
      <c r="F425" s="24"/>
      <c r="G425" s="24"/>
      <c r="H425" s="107"/>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row>
    <row r="426" spans="1:33" x14ac:dyDescent="0.2">
      <c r="A426" s="24"/>
      <c r="B426" s="24"/>
      <c r="C426" s="24"/>
      <c r="D426" s="24"/>
      <c r="E426" s="24"/>
      <c r="F426" s="24"/>
      <c r="G426" s="24"/>
      <c r="H426" s="107"/>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row>
    <row r="427" spans="1:33" x14ac:dyDescent="0.2">
      <c r="A427" s="24"/>
      <c r="B427" s="24"/>
      <c r="C427" s="24"/>
      <c r="D427" s="24"/>
      <c r="E427" s="24"/>
      <c r="F427" s="24"/>
      <c r="G427" s="24"/>
      <c r="H427" s="107"/>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row>
    <row r="428" spans="1:33" x14ac:dyDescent="0.2">
      <c r="A428" s="24"/>
      <c r="B428" s="24"/>
      <c r="C428" s="24"/>
      <c r="D428" s="24"/>
      <c r="E428" s="24"/>
      <c r="F428" s="24"/>
      <c r="G428" s="24"/>
      <c r="H428" s="107"/>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row>
    <row r="429" spans="1:33" x14ac:dyDescent="0.2">
      <c r="A429" s="24"/>
      <c r="B429" s="24"/>
      <c r="C429" s="24"/>
      <c r="D429" s="24"/>
      <c r="E429" s="24"/>
      <c r="F429" s="24"/>
      <c r="G429" s="24"/>
      <c r="H429" s="107"/>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row>
    <row r="430" spans="1:33" x14ac:dyDescent="0.2">
      <c r="A430" s="24"/>
      <c r="B430" s="24"/>
      <c r="C430" s="24"/>
      <c r="D430" s="24"/>
      <c r="E430" s="24"/>
      <c r="F430" s="24"/>
      <c r="G430" s="24"/>
      <c r="H430" s="107"/>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row>
    <row r="431" spans="1:33" x14ac:dyDescent="0.2">
      <c r="A431" s="24"/>
      <c r="B431" s="24"/>
      <c r="C431" s="24"/>
      <c r="D431" s="24"/>
      <c r="E431" s="24"/>
      <c r="F431" s="24"/>
      <c r="G431" s="24"/>
      <c r="H431" s="107"/>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row>
    <row r="432" spans="1:33" x14ac:dyDescent="0.2">
      <c r="A432" s="24"/>
      <c r="B432" s="24"/>
      <c r="C432" s="24"/>
      <c r="D432" s="24"/>
      <c r="E432" s="24"/>
      <c r="F432" s="24"/>
      <c r="G432" s="24"/>
      <c r="H432" s="107"/>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row>
    <row r="433" spans="1:33" x14ac:dyDescent="0.2">
      <c r="A433" s="24"/>
      <c r="B433" s="24"/>
      <c r="C433" s="24"/>
      <c r="D433" s="24"/>
      <c r="E433" s="24"/>
      <c r="F433" s="24"/>
      <c r="G433" s="24"/>
      <c r="H433" s="107"/>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row>
    <row r="434" spans="1:33" x14ac:dyDescent="0.2">
      <c r="A434" s="24"/>
      <c r="B434" s="24"/>
      <c r="C434" s="24"/>
      <c r="D434" s="24"/>
      <c r="E434" s="24"/>
      <c r="F434" s="24"/>
      <c r="G434" s="24"/>
      <c r="H434" s="107"/>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row>
    <row r="435" spans="1:33" x14ac:dyDescent="0.2">
      <c r="A435" s="24"/>
      <c r="B435" s="24"/>
      <c r="C435" s="24"/>
      <c r="D435" s="24"/>
      <c r="E435" s="24"/>
      <c r="F435" s="24"/>
      <c r="G435" s="24"/>
      <c r="H435" s="107"/>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row>
    <row r="436" spans="1:33" x14ac:dyDescent="0.2">
      <c r="A436" s="24"/>
      <c r="B436" s="24"/>
      <c r="C436" s="24"/>
      <c r="D436" s="24"/>
      <c r="E436" s="24"/>
      <c r="F436" s="24"/>
      <c r="G436" s="24"/>
      <c r="H436" s="107"/>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row>
    <row r="437" spans="1:33" x14ac:dyDescent="0.2">
      <c r="A437" s="24"/>
      <c r="B437" s="24"/>
      <c r="C437" s="24"/>
      <c r="D437" s="24"/>
      <c r="E437" s="24"/>
      <c r="F437" s="24"/>
      <c r="G437" s="24"/>
      <c r="H437" s="107"/>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row>
    <row r="438" spans="1:33" x14ac:dyDescent="0.2">
      <c r="A438" s="24"/>
      <c r="B438" s="24"/>
      <c r="C438" s="24"/>
      <c r="D438" s="24"/>
      <c r="E438" s="24"/>
      <c r="F438" s="24"/>
      <c r="G438" s="24"/>
      <c r="H438" s="107"/>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row>
    <row r="439" spans="1:33" x14ac:dyDescent="0.2">
      <c r="A439" s="24"/>
      <c r="B439" s="24"/>
      <c r="C439" s="24"/>
      <c r="D439" s="24"/>
      <c r="E439" s="24"/>
      <c r="F439" s="24"/>
      <c r="G439" s="24"/>
      <c r="H439" s="107"/>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row>
    <row r="440" spans="1:33" x14ac:dyDescent="0.2">
      <c r="A440" s="24"/>
      <c r="B440" s="24"/>
      <c r="C440" s="24"/>
      <c r="D440" s="24"/>
      <c r="E440" s="24"/>
      <c r="F440" s="24"/>
      <c r="G440" s="24"/>
      <c r="H440" s="107"/>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row>
    <row r="441" spans="1:33" x14ac:dyDescent="0.2">
      <c r="A441" s="24"/>
      <c r="B441" s="24"/>
      <c r="C441" s="24"/>
      <c r="D441" s="24"/>
      <c r="E441" s="24"/>
      <c r="F441" s="24"/>
      <c r="G441" s="24"/>
      <c r="H441" s="107"/>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row>
    <row r="442" spans="1:33" x14ac:dyDescent="0.2">
      <c r="A442" s="24"/>
      <c r="B442" s="24"/>
      <c r="C442" s="24"/>
      <c r="D442" s="24"/>
      <c r="E442" s="24"/>
      <c r="F442" s="24"/>
      <c r="G442" s="24"/>
      <c r="H442" s="107"/>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row>
    <row r="443" spans="1:33" x14ac:dyDescent="0.2">
      <c r="A443" s="24"/>
      <c r="B443" s="24"/>
      <c r="C443" s="24"/>
      <c r="D443" s="24"/>
      <c r="E443" s="24"/>
      <c r="F443" s="24"/>
      <c r="G443" s="24"/>
      <c r="H443" s="107"/>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row>
    <row r="444" spans="1:33" x14ac:dyDescent="0.2">
      <c r="A444" s="24"/>
      <c r="B444" s="24"/>
      <c r="C444" s="24"/>
      <c r="D444" s="24"/>
      <c r="E444" s="24"/>
      <c r="F444" s="24"/>
      <c r="G444" s="24"/>
      <c r="H444" s="107"/>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row>
    <row r="445" spans="1:33" x14ac:dyDescent="0.2">
      <c r="A445" s="24"/>
      <c r="B445" s="24"/>
      <c r="C445" s="24"/>
      <c r="D445" s="24"/>
      <c r="E445" s="24"/>
      <c r="F445" s="24"/>
      <c r="G445" s="24"/>
      <c r="H445" s="107"/>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row>
    <row r="446" spans="1:33" x14ac:dyDescent="0.2">
      <c r="A446" s="24"/>
      <c r="B446" s="24"/>
      <c r="C446" s="24"/>
      <c r="D446" s="24"/>
      <c r="E446" s="24"/>
      <c r="F446" s="24"/>
      <c r="G446" s="24"/>
      <c r="H446" s="107"/>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row>
    <row r="447" spans="1:33" x14ac:dyDescent="0.2">
      <c r="A447" s="24"/>
      <c r="B447" s="24"/>
      <c r="C447" s="24"/>
      <c r="D447" s="24"/>
      <c r="E447" s="24"/>
      <c r="F447" s="24"/>
      <c r="G447" s="24"/>
      <c r="H447" s="107"/>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row>
    <row r="448" spans="1:33" x14ac:dyDescent="0.2">
      <c r="A448" s="24"/>
      <c r="B448" s="24"/>
      <c r="C448" s="24"/>
      <c r="D448" s="24"/>
      <c r="E448" s="24"/>
      <c r="F448" s="24"/>
      <c r="G448" s="24"/>
      <c r="H448" s="107"/>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row>
    <row r="449" spans="1:33" x14ac:dyDescent="0.2">
      <c r="A449" s="24"/>
      <c r="B449" s="24"/>
      <c r="C449" s="24"/>
      <c r="D449" s="24"/>
      <c r="E449" s="24"/>
      <c r="F449" s="24"/>
      <c r="G449" s="24"/>
      <c r="H449" s="107"/>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row>
    <row r="450" spans="1:33" x14ac:dyDescent="0.2">
      <c r="A450" s="24"/>
      <c r="B450" s="24"/>
      <c r="C450" s="24"/>
      <c r="D450" s="24"/>
      <c r="E450" s="24"/>
      <c r="F450" s="24"/>
      <c r="G450" s="24"/>
      <c r="H450" s="107"/>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row>
    <row r="451" spans="1:33" x14ac:dyDescent="0.2">
      <c r="A451" s="24"/>
      <c r="B451" s="24"/>
      <c r="C451" s="24"/>
      <c r="D451" s="24"/>
      <c r="E451" s="24"/>
      <c r="F451" s="24"/>
      <c r="G451" s="24"/>
      <c r="H451" s="107"/>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row>
    <row r="452" spans="1:33" x14ac:dyDescent="0.2">
      <c r="A452" s="24"/>
      <c r="B452" s="24"/>
      <c r="C452" s="24"/>
      <c r="D452" s="24"/>
      <c r="E452" s="24"/>
      <c r="F452" s="24"/>
      <c r="G452" s="24"/>
      <c r="H452" s="107"/>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row>
    <row r="453" spans="1:33" x14ac:dyDescent="0.2">
      <c r="A453" s="24"/>
      <c r="B453" s="24"/>
      <c r="C453" s="24"/>
      <c r="D453" s="24"/>
      <c r="E453" s="24"/>
      <c r="F453" s="24"/>
      <c r="G453" s="24"/>
      <c r="H453" s="107"/>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row>
    <row r="454" spans="1:33" x14ac:dyDescent="0.2">
      <c r="A454" s="24"/>
      <c r="B454" s="24"/>
      <c r="C454" s="24"/>
      <c r="D454" s="24"/>
      <c r="E454" s="24"/>
      <c r="F454" s="24"/>
      <c r="G454" s="24"/>
      <c r="H454" s="107"/>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row>
    <row r="455" spans="1:33" x14ac:dyDescent="0.2">
      <c r="A455" s="24"/>
      <c r="B455" s="24"/>
      <c r="C455" s="24"/>
      <c r="D455" s="24"/>
      <c r="E455" s="24"/>
      <c r="F455" s="24"/>
      <c r="G455" s="24"/>
      <c r="H455" s="107"/>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row>
    <row r="456" spans="1:33" x14ac:dyDescent="0.2">
      <c r="A456" s="24"/>
      <c r="B456" s="24"/>
      <c r="C456" s="24"/>
      <c r="D456" s="24"/>
      <c r="E456" s="24"/>
      <c r="F456" s="24"/>
      <c r="G456" s="24"/>
      <c r="H456" s="107"/>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row>
    <row r="457" spans="1:33" x14ac:dyDescent="0.2">
      <c r="A457" s="24"/>
      <c r="B457" s="24"/>
      <c r="C457" s="24"/>
      <c r="D457" s="24"/>
      <c r="E457" s="24"/>
      <c r="F457" s="24"/>
      <c r="G457" s="24"/>
      <c r="H457" s="107"/>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row>
    <row r="458" spans="1:33" x14ac:dyDescent="0.2">
      <c r="A458" s="24"/>
      <c r="B458" s="24"/>
      <c r="C458" s="24"/>
      <c r="D458" s="24"/>
      <c r="E458" s="24"/>
      <c r="F458" s="24"/>
      <c r="G458" s="24"/>
      <c r="H458" s="107"/>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row>
    <row r="459" spans="1:33" x14ac:dyDescent="0.2">
      <c r="A459" s="24"/>
      <c r="B459" s="24"/>
      <c r="C459" s="24"/>
      <c r="D459" s="24"/>
      <c r="E459" s="24"/>
      <c r="F459" s="24"/>
      <c r="G459" s="24"/>
      <c r="H459" s="107"/>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row>
    <row r="460" spans="1:33" x14ac:dyDescent="0.2">
      <c r="A460" s="24"/>
      <c r="B460" s="24"/>
      <c r="C460" s="24"/>
      <c r="D460" s="24"/>
      <c r="E460" s="24"/>
      <c r="F460" s="24"/>
      <c r="G460" s="24"/>
      <c r="H460" s="107"/>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row>
    <row r="461" spans="1:33" x14ac:dyDescent="0.2">
      <c r="A461" s="24"/>
      <c r="B461" s="24"/>
      <c r="C461" s="24"/>
      <c r="D461" s="24"/>
      <c r="E461" s="24"/>
      <c r="F461" s="24"/>
      <c r="G461" s="24"/>
      <c r="H461" s="107"/>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row>
    <row r="462" spans="1:33" x14ac:dyDescent="0.2">
      <c r="A462" s="24"/>
      <c r="B462" s="24"/>
      <c r="C462" s="24"/>
      <c r="D462" s="24"/>
      <c r="E462" s="24"/>
      <c r="F462" s="24"/>
      <c r="G462" s="24"/>
      <c r="H462" s="107"/>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row>
    <row r="463" spans="1:33" x14ac:dyDescent="0.2">
      <c r="A463" s="24"/>
      <c r="B463" s="24"/>
      <c r="C463" s="24"/>
      <c r="D463" s="24"/>
      <c r="E463" s="24"/>
      <c r="F463" s="24"/>
      <c r="G463" s="24"/>
      <c r="H463" s="107"/>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row>
  </sheetData>
  <mergeCells count="47">
    <mergeCell ref="D139:G139"/>
    <mergeCell ref="D145:G145"/>
    <mergeCell ref="D151:G151"/>
    <mergeCell ref="D157:G157"/>
    <mergeCell ref="D163:G163"/>
    <mergeCell ref="D109:G109"/>
    <mergeCell ref="D115:G115"/>
    <mergeCell ref="D121:G121"/>
    <mergeCell ref="D127:G127"/>
    <mergeCell ref="D133:G133"/>
    <mergeCell ref="D85:G85"/>
    <mergeCell ref="D91:G91"/>
    <mergeCell ref="D97:G97"/>
    <mergeCell ref="D103:G103"/>
    <mergeCell ref="X17:X18"/>
    <mergeCell ref="D55:G55"/>
    <mergeCell ref="D61:G61"/>
    <mergeCell ref="D67:G67"/>
    <mergeCell ref="D73:G73"/>
    <mergeCell ref="D79:G79"/>
    <mergeCell ref="Y17:Y18"/>
    <mergeCell ref="D19:G19"/>
    <mergeCell ref="D25:G25"/>
    <mergeCell ref="D31:G31"/>
    <mergeCell ref="D37:G37"/>
    <mergeCell ref="R17:R18"/>
    <mergeCell ref="S17:S18"/>
    <mergeCell ref="T17:T18"/>
    <mergeCell ref="U17:U18"/>
    <mergeCell ref="V17:V18"/>
    <mergeCell ref="W17:W18"/>
    <mergeCell ref="N17:N18"/>
    <mergeCell ref="O17:O18"/>
    <mergeCell ref="P17:P18"/>
    <mergeCell ref="Q17:Q18"/>
    <mergeCell ref="J1:L1"/>
    <mergeCell ref="J2:L2"/>
    <mergeCell ref="M17:M18"/>
    <mergeCell ref="D43:G43"/>
    <mergeCell ref="D49:G49"/>
    <mergeCell ref="H17:H18"/>
    <mergeCell ref="D12:I12"/>
    <mergeCell ref="C17:C18"/>
    <mergeCell ref="D17:D18"/>
    <mergeCell ref="E17:E18"/>
    <mergeCell ref="F17:F18"/>
    <mergeCell ref="G17:G18"/>
  </mergeCells>
  <pageMargins left="8.3333333333333329E-2" right="6.25E-2" top="0.11458333333333333" bottom="0.23958333333333334" header="0.3" footer="0.3"/>
  <pageSetup paperSize="9"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V68"/>
  <sheetViews>
    <sheetView topLeftCell="A43" zoomScaleNormal="100" workbookViewId="0">
      <selection activeCell="A7" sqref="A7:I7"/>
    </sheetView>
  </sheetViews>
  <sheetFormatPr baseColWidth="10" defaultRowHeight="15" zeroHeight="1" x14ac:dyDescent="0.25"/>
  <cols>
    <col min="1" max="1" width="9.85546875" style="17" customWidth="1"/>
    <col min="2" max="2" width="11.42578125" style="17"/>
    <col min="3" max="3" width="32.42578125" style="17" customWidth="1"/>
    <col min="4" max="8" width="11.42578125" style="17"/>
    <col min="9" max="9" width="6.85546875" style="17" customWidth="1"/>
    <col min="10" max="16384" width="11.42578125" style="17"/>
  </cols>
  <sheetData>
    <row r="1" spans="1:9" x14ac:dyDescent="0.25"/>
    <row r="2" spans="1:9" x14ac:dyDescent="0.25"/>
    <row r="3" spans="1:9" x14ac:dyDescent="0.25"/>
    <row r="4" spans="1:9" x14ac:dyDescent="0.25"/>
    <row r="5" spans="1:9" x14ac:dyDescent="0.25"/>
    <row r="6" spans="1:9" x14ac:dyDescent="0.25"/>
    <row r="7" spans="1:9" ht="23.25" customHeight="1" x14ac:dyDescent="0.25">
      <c r="A7" s="242" t="s">
        <v>2645</v>
      </c>
      <c r="B7" s="242"/>
      <c r="C7" s="242"/>
      <c r="D7" s="242"/>
      <c r="E7" s="242"/>
      <c r="F7" s="242"/>
      <c r="G7" s="242"/>
      <c r="H7" s="242"/>
      <c r="I7" s="242"/>
    </row>
    <row r="8" spans="1:9" x14ac:dyDescent="0.25"/>
    <row r="9" spans="1:9" ht="15" customHeight="1" x14ac:dyDescent="0.25">
      <c r="B9" s="245" t="s">
        <v>2668</v>
      </c>
      <c r="C9" s="245"/>
      <c r="D9" s="245"/>
      <c r="E9" s="245"/>
      <c r="F9" s="245"/>
      <c r="G9" s="245"/>
      <c r="H9" s="245"/>
      <c r="I9" s="245"/>
    </row>
    <row r="10" spans="1:9" x14ac:dyDescent="0.25">
      <c r="B10" s="245"/>
      <c r="C10" s="245"/>
      <c r="D10" s="245"/>
      <c r="E10" s="245"/>
      <c r="F10" s="245"/>
      <c r="G10" s="245"/>
      <c r="H10" s="245"/>
      <c r="I10" s="245"/>
    </row>
    <row r="11" spans="1:9" ht="32.25" customHeight="1" x14ac:dyDescent="0.25">
      <c r="B11" s="245"/>
      <c r="C11" s="245"/>
      <c r="D11" s="245"/>
      <c r="E11" s="245"/>
      <c r="F11" s="245"/>
      <c r="G11" s="245"/>
      <c r="H11" s="245"/>
      <c r="I11" s="245"/>
    </row>
    <row r="12" spans="1:9" ht="12" customHeight="1" x14ac:dyDescent="0.25">
      <c r="B12" s="245"/>
      <c r="C12" s="245"/>
      <c r="D12" s="245"/>
      <c r="E12" s="245"/>
      <c r="F12" s="245"/>
      <c r="G12" s="245"/>
      <c r="H12" s="245"/>
      <c r="I12" s="245"/>
    </row>
    <row r="13" spans="1:9" ht="12" customHeight="1" x14ac:dyDescent="0.25">
      <c r="B13" s="194"/>
      <c r="C13" s="194"/>
      <c r="D13" s="194"/>
      <c r="E13" s="194"/>
      <c r="F13" s="194"/>
      <c r="G13" s="194"/>
      <c r="H13" s="194"/>
      <c r="I13" s="194"/>
    </row>
    <row r="14" spans="1:9" ht="16.5" customHeight="1" x14ac:dyDescent="0.25">
      <c r="B14" s="246" t="s">
        <v>2636</v>
      </c>
      <c r="C14" s="246"/>
      <c r="D14" s="246"/>
      <c r="E14" s="246"/>
      <c r="F14" s="246"/>
      <c r="G14" s="246"/>
      <c r="H14" s="246"/>
      <c r="I14" s="246"/>
    </row>
    <row r="15" spans="1:9" ht="16.5" customHeight="1" x14ac:dyDescent="0.25">
      <c r="B15" s="246"/>
      <c r="C15" s="246"/>
      <c r="D15" s="246"/>
      <c r="E15" s="246"/>
      <c r="F15" s="246"/>
      <c r="G15" s="246"/>
      <c r="H15" s="246"/>
      <c r="I15" s="246"/>
    </row>
    <row r="16" spans="1:9" ht="30" customHeight="1" x14ac:dyDescent="0.25">
      <c r="B16" s="246"/>
      <c r="C16" s="246"/>
      <c r="D16" s="246"/>
      <c r="E16" s="246"/>
      <c r="F16" s="246"/>
      <c r="G16" s="246"/>
      <c r="H16" s="246"/>
      <c r="I16" s="246"/>
    </row>
    <row r="17" spans="2:22" ht="14.25" customHeight="1" x14ac:dyDescent="0.25">
      <c r="B17" s="195"/>
      <c r="C17" s="195"/>
      <c r="D17" s="195"/>
      <c r="E17" s="195"/>
      <c r="F17" s="195"/>
      <c r="G17" s="195"/>
      <c r="H17" s="195"/>
      <c r="I17" s="195"/>
    </row>
    <row r="18" spans="2:22" ht="16.5" customHeight="1" x14ac:dyDescent="0.25">
      <c r="B18" s="247" t="s">
        <v>2669</v>
      </c>
      <c r="C18" s="247"/>
      <c r="D18" s="247"/>
      <c r="E18" s="247"/>
      <c r="F18" s="247"/>
      <c r="G18" s="247"/>
      <c r="H18" s="247"/>
      <c r="I18" s="247"/>
      <c r="L18" s="190"/>
      <c r="M18" s="190"/>
      <c r="N18" s="190"/>
      <c r="O18" s="190"/>
      <c r="P18" s="190"/>
      <c r="Q18" s="190"/>
      <c r="R18" s="190"/>
      <c r="S18" s="190"/>
      <c r="T18" s="190"/>
      <c r="U18" s="190"/>
      <c r="V18" s="190"/>
    </row>
    <row r="19" spans="2:22" ht="16.5" customHeight="1" x14ac:dyDescent="0.25">
      <c r="B19" s="247"/>
      <c r="C19" s="247"/>
      <c r="D19" s="247"/>
      <c r="E19" s="247"/>
      <c r="F19" s="247"/>
      <c r="G19" s="247"/>
      <c r="H19" s="247"/>
      <c r="I19" s="247"/>
      <c r="L19" s="190"/>
      <c r="M19" s="190"/>
      <c r="N19" s="190"/>
      <c r="O19" s="190"/>
      <c r="P19" s="190"/>
      <c r="Q19" s="190"/>
      <c r="R19" s="190"/>
      <c r="S19" s="190"/>
      <c r="T19" s="190"/>
      <c r="U19" s="190"/>
      <c r="V19" s="190"/>
    </row>
    <row r="20" spans="2:22" ht="44.25" customHeight="1" x14ac:dyDescent="0.25">
      <c r="B20" s="247"/>
      <c r="C20" s="247"/>
      <c r="D20" s="247"/>
      <c r="E20" s="247"/>
      <c r="F20" s="247"/>
      <c r="G20" s="247"/>
      <c r="H20" s="247"/>
      <c r="I20" s="247"/>
      <c r="L20" s="190"/>
      <c r="M20" s="190"/>
      <c r="N20" s="190"/>
      <c r="O20" s="190"/>
      <c r="P20" s="190"/>
      <c r="Q20" s="190"/>
      <c r="R20" s="190"/>
      <c r="S20" s="190"/>
      <c r="T20" s="190"/>
      <c r="U20" s="190"/>
      <c r="V20" s="190"/>
    </row>
    <row r="21" spans="2:22" ht="15" customHeight="1" x14ac:dyDescent="0.25">
      <c r="B21" s="189"/>
      <c r="C21" s="189"/>
      <c r="D21" s="189"/>
      <c r="E21" s="189"/>
      <c r="F21" s="189"/>
      <c r="G21" s="189"/>
      <c r="H21" s="189"/>
      <c r="I21" s="189"/>
      <c r="L21" s="190"/>
      <c r="M21" s="190"/>
      <c r="N21" s="190"/>
      <c r="O21" s="190"/>
      <c r="P21" s="190"/>
      <c r="Q21" s="190"/>
      <c r="R21" s="190"/>
      <c r="S21" s="190"/>
      <c r="T21" s="190"/>
      <c r="U21" s="190"/>
      <c r="V21" s="190"/>
    </row>
    <row r="22" spans="2:22" ht="23.25" customHeight="1" x14ac:dyDescent="0.25">
      <c r="B22" s="244" t="s">
        <v>2676</v>
      </c>
      <c r="C22" s="244"/>
      <c r="D22" s="244"/>
      <c r="E22" s="244"/>
      <c r="F22" s="244"/>
      <c r="G22" s="244"/>
      <c r="H22" s="244"/>
      <c r="I22" s="244"/>
      <c r="L22" s="190"/>
      <c r="M22" s="190"/>
      <c r="N22" s="190"/>
      <c r="O22" s="190"/>
      <c r="P22" s="190"/>
      <c r="Q22" s="190"/>
      <c r="R22" s="190"/>
      <c r="S22" s="190"/>
      <c r="T22" s="190"/>
      <c r="U22" s="190"/>
      <c r="V22" s="190"/>
    </row>
    <row r="23" spans="2:22" ht="6.75" customHeight="1" x14ac:dyDescent="0.25">
      <c r="B23" s="244"/>
      <c r="C23" s="244"/>
      <c r="D23" s="244"/>
      <c r="E23" s="244"/>
      <c r="F23" s="244"/>
      <c r="G23" s="244"/>
      <c r="H23" s="244"/>
      <c r="I23" s="244"/>
      <c r="L23" s="190"/>
      <c r="M23" s="190"/>
      <c r="N23" s="190"/>
      <c r="O23" s="190"/>
      <c r="P23" s="190"/>
      <c r="Q23" s="190"/>
      <c r="R23" s="190"/>
      <c r="S23" s="190"/>
      <c r="T23" s="190"/>
      <c r="U23" s="190"/>
      <c r="V23" s="190"/>
    </row>
    <row r="24" spans="2:22" ht="16.5" customHeight="1" x14ac:dyDescent="0.25">
      <c r="B24" s="17" t="s">
        <v>2677</v>
      </c>
    </row>
    <row r="25" spans="2:22" ht="16.5" customHeight="1" x14ac:dyDescent="0.25">
      <c r="B25" s="246" t="s">
        <v>2714</v>
      </c>
      <c r="C25" s="246"/>
      <c r="D25" s="246"/>
      <c r="E25" s="246"/>
      <c r="F25" s="246"/>
      <c r="G25" s="246"/>
      <c r="H25" s="246"/>
    </row>
    <row r="26" spans="2:22" ht="16.5" customHeight="1" x14ac:dyDescent="0.25">
      <c r="B26" s="246"/>
      <c r="C26" s="246"/>
      <c r="D26" s="246"/>
      <c r="E26" s="246"/>
      <c r="F26" s="246"/>
      <c r="G26" s="246"/>
      <c r="H26" s="246"/>
    </row>
    <row r="27" spans="2:22" ht="16.5" customHeight="1" x14ac:dyDescent="0.25">
      <c r="B27" s="17" t="s">
        <v>2703</v>
      </c>
    </row>
    <row r="28" spans="2:22" ht="16.5" customHeight="1" x14ac:dyDescent="0.25">
      <c r="B28" s="204" t="s">
        <v>2682</v>
      </c>
    </row>
    <row r="29" spans="2:22" ht="16.5" customHeight="1" x14ac:dyDescent="0.25">
      <c r="B29" s="17" t="s">
        <v>2678</v>
      </c>
    </row>
    <row r="30" spans="2:22" ht="16.5" customHeight="1" x14ac:dyDescent="0.25">
      <c r="B30" s="247"/>
      <c r="C30" s="247"/>
      <c r="D30" s="247"/>
      <c r="E30" s="247"/>
      <c r="F30" s="247"/>
      <c r="G30" s="247"/>
      <c r="H30" s="247"/>
    </row>
    <row r="31" spans="2:22" ht="27.75" customHeight="1" x14ac:dyDescent="0.25">
      <c r="B31" s="247"/>
      <c r="C31" s="247"/>
      <c r="D31" s="247"/>
      <c r="E31" s="247"/>
      <c r="F31" s="247"/>
      <c r="G31" s="247"/>
      <c r="H31" s="247"/>
    </row>
    <row r="32" spans="2:22" ht="16.5" customHeight="1" x14ac:dyDescent="0.25">
      <c r="B32" s="247"/>
      <c r="C32" s="247"/>
      <c r="D32" s="247"/>
      <c r="E32" s="247"/>
      <c r="F32" s="247"/>
      <c r="G32" s="247"/>
      <c r="H32" s="247"/>
      <c r="I32" s="247"/>
    </row>
    <row r="33" spans="2:9" ht="16.5" customHeight="1" x14ac:dyDescent="0.25">
      <c r="B33" s="247"/>
      <c r="C33" s="247"/>
      <c r="D33" s="247"/>
      <c r="E33" s="247"/>
      <c r="F33" s="247"/>
      <c r="G33" s="247"/>
      <c r="H33" s="247"/>
      <c r="I33" s="247"/>
    </row>
    <row r="34" spans="2:9" ht="17.25" customHeight="1" x14ac:dyDescent="0.25">
      <c r="B34" s="200"/>
      <c r="C34" s="203"/>
      <c r="D34" s="203"/>
      <c r="E34" s="203"/>
      <c r="F34" s="203"/>
      <c r="G34" s="203"/>
      <c r="H34" s="200"/>
    </row>
    <row r="35" spans="2:9" ht="17.25" customHeight="1" x14ac:dyDescent="0.25">
      <c r="B35" s="200"/>
      <c r="C35" s="203"/>
      <c r="D35" s="203"/>
      <c r="E35" s="203"/>
      <c r="F35" s="203"/>
      <c r="G35" s="203"/>
      <c r="H35" s="200"/>
    </row>
    <row r="36" spans="2:9" ht="17.25" customHeight="1" x14ac:dyDescent="0.25">
      <c r="C36" s="243"/>
      <c r="D36" s="243"/>
      <c r="E36" s="243"/>
      <c r="F36" s="243"/>
      <c r="G36" s="243"/>
    </row>
    <row r="37" spans="2:9" ht="10.5" customHeight="1" x14ac:dyDescent="0.25">
      <c r="C37" s="243"/>
      <c r="D37" s="243"/>
      <c r="E37" s="243"/>
      <c r="F37" s="243"/>
      <c r="G37" s="243"/>
    </row>
    <row r="38" spans="2:9" ht="13.5" customHeight="1" x14ac:dyDescent="0.25">
      <c r="C38" s="205"/>
      <c r="D38" s="205"/>
      <c r="E38" s="205"/>
      <c r="F38" s="205"/>
      <c r="G38" s="205"/>
    </row>
    <row r="39" spans="2:9" ht="36.75" customHeight="1" x14ac:dyDescent="0.25"/>
    <row r="40" spans="2:9" ht="15.75" customHeight="1" x14ac:dyDescent="0.25"/>
    <row r="41" spans="2:9" ht="15.75" customHeight="1" x14ac:dyDescent="0.25"/>
    <row r="42" spans="2:9" ht="16.5" customHeight="1" x14ac:dyDescent="0.25"/>
    <row r="43" spans="2:9" ht="30.75" customHeight="1" x14ac:dyDescent="0.25"/>
    <row r="44" spans="2:9" ht="15" customHeight="1" x14ac:dyDescent="0.25"/>
    <row r="45" spans="2:9" x14ac:dyDescent="0.25"/>
    <row r="46" spans="2:9" ht="20.25" customHeight="1" x14ac:dyDescent="0.25"/>
    <row r="47" spans="2:9" ht="36.75" customHeight="1" x14ac:dyDescent="0.25"/>
    <row r="48" spans="2:9" ht="16.5" customHeight="1" x14ac:dyDescent="0.25"/>
    <row r="49" x14ac:dyDescent="0.25"/>
    <row r="50" ht="16.5" customHeight="1" x14ac:dyDescent="0.25"/>
    <row r="51" x14ac:dyDescent="0.25"/>
    <row r="52" ht="16.5" customHeight="1" x14ac:dyDescent="0.25"/>
    <row r="53" ht="61.5" customHeight="1" x14ac:dyDescent="0.25"/>
    <row r="54" ht="16.5" customHeight="1" x14ac:dyDescent="0.25"/>
    <row r="55" ht="56.25" customHeight="1" x14ac:dyDescent="0.25"/>
    <row r="56" x14ac:dyDescent="0.25"/>
    <row r="57" x14ac:dyDescent="0.25"/>
    <row r="58" x14ac:dyDescent="0.25"/>
    <row r="59" x14ac:dyDescent="0.25"/>
    <row r="60" x14ac:dyDescent="0.25"/>
    <row r="61" x14ac:dyDescent="0.25"/>
    <row r="62" ht="88.5" customHeight="1" x14ac:dyDescent="0.25"/>
    <row r="63" x14ac:dyDescent="0.25"/>
    <row r="64" x14ac:dyDescent="0.25"/>
    <row r="65" x14ac:dyDescent="0.25"/>
    <row r="66" x14ac:dyDescent="0.25"/>
    <row r="67" x14ac:dyDescent="0.25"/>
    <row r="68" x14ac:dyDescent="0.25"/>
  </sheetData>
  <sheetProtection algorithmName="SHA-512" hashValue="IJNGyH1OGFDUb1PuR4C0Y3i2Gmc3vbhbTLtm6aR4fOERJVtFuax2o44eo4C84twzAYg34w6Fvx/W1gZDqdwNpQ==" saltValue="1zkELz9XAJpFWQoRFNvi3g==" spinCount="100000" sheet="1" objects="1" scenarios="1" selectLockedCells="1" selectUnlockedCells="1"/>
  <mergeCells count="9">
    <mergeCell ref="A7:I7"/>
    <mergeCell ref="C36:G37"/>
    <mergeCell ref="B22:I23"/>
    <mergeCell ref="B9:I12"/>
    <mergeCell ref="B14:I16"/>
    <mergeCell ref="B18:I20"/>
    <mergeCell ref="B30:H31"/>
    <mergeCell ref="B32:I33"/>
    <mergeCell ref="B25:H26"/>
  </mergeCells>
  <hyperlinks>
    <hyperlink ref="B28" r:id="rId1"/>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dimension ref="A1:AH133"/>
  <sheetViews>
    <sheetView zoomScaleNormal="100" workbookViewId="0">
      <selection activeCell="F20" sqref="F20"/>
    </sheetView>
  </sheetViews>
  <sheetFormatPr baseColWidth="10" defaultRowHeight="12" x14ac:dyDescent="0.2"/>
  <cols>
    <col min="1" max="2" width="3.7109375" style="34" customWidth="1"/>
    <col min="3" max="3" width="15.85546875" style="34" customWidth="1"/>
    <col min="4" max="4" width="10.5703125" style="34" customWidth="1"/>
    <col min="5" max="5" width="30.140625" style="34" customWidth="1"/>
    <col min="6" max="6" width="13.7109375" style="34" customWidth="1"/>
    <col min="7" max="7" width="17.42578125" style="34" customWidth="1"/>
    <col min="8" max="8" width="11.42578125" style="34"/>
    <col min="9" max="9" width="11.42578125" style="34" customWidth="1"/>
    <col min="10" max="10" width="10.140625" style="34" customWidth="1"/>
    <col min="11" max="17" width="10.140625" style="34" hidden="1" customWidth="1"/>
    <col min="18" max="18" width="1" style="34" hidden="1" customWidth="1"/>
    <col min="19" max="19" width="10.140625" style="34" hidden="1" customWidth="1"/>
    <col min="20" max="20" width="11.42578125" style="34" hidden="1" customWidth="1"/>
    <col min="21" max="16384" width="11.42578125" style="34"/>
  </cols>
  <sheetData>
    <row r="1" spans="1:34"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row>
    <row r="2" spans="1:34" x14ac:dyDescent="0.2">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row>
    <row r="3" spans="1:34" x14ac:dyDescent="0.2">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row>
    <row r="4" spans="1:34"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row>
    <row r="5" spans="1:34" x14ac:dyDescent="0.2">
      <c r="A5" s="24"/>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row>
    <row r="6" spans="1:34" x14ac:dyDescent="0.2">
      <c r="A6" s="24"/>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row>
    <row r="7" spans="1:34"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row>
    <row r="8" spans="1:34" x14ac:dyDescent="0.2">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row>
    <row r="9" spans="1:34" ht="21.75" thickBot="1" x14ac:dyDescent="0.4">
      <c r="A9" s="24"/>
      <c r="B9" s="229" t="s">
        <v>149</v>
      </c>
      <c r="C9" s="229"/>
      <c r="D9" s="229"/>
      <c r="E9" s="230"/>
      <c r="F9" s="230"/>
      <c r="G9" s="230"/>
      <c r="H9" s="230"/>
      <c r="I9" s="230"/>
      <c r="J9" s="24"/>
      <c r="K9" s="24"/>
      <c r="L9" s="24"/>
      <c r="M9" s="24"/>
      <c r="N9" s="24"/>
      <c r="O9" s="24"/>
      <c r="P9" s="24"/>
      <c r="Q9" s="24"/>
      <c r="R9" s="24"/>
      <c r="S9" s="24"/>
      <c r="T9" s="24"/>
      <c r="U9" s="24"/>
      <c r="V9" s="24"/>
      <c r="W9" s="24"/>
      <c r="X9" s="24"/>
      <c r="Y9" s="24"/>
      <c r="Z9" s="24"/>
      <c r="AA9" s="24"/>
      <c r="AB9" s="24"/>
      <c r="AC9" s="24"/>
      <c r="AD9" s="24"/>
      <c r="AE9" s="24"/>
      <c r="AF9" s="24"/>
      <c r="AG9" s="24"/>
      <c r="AH9" s="24"/>
    </row>
    <row r="10" spans="1:34" ht="14.25" thickTop="1" x14ac:dyDescent="0.25">
      <c r="A10" s="24"/>
      <c r="B10" s="42"/>
      <c r="C10" s="42"/>
      <c r="D10" s="42"/>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row>
    <row r="11" spans="1:34" ht="14.25" x14ac:dyDescent="0.25">
      <c r="A11" s="24"/>
      <c r="B11" s="25" t="s">
        <v>203</v>
      </c>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row>
    <row r="12" spans="1:34" x14ac:dyDescent="0.2">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row>
    <row r="13" spans="1:34" ht="15" customHeight="1" x14ac:dyDescent="0.2">
      <c r="A13" s="24"/>
      <c r="B13" s="417" t="s">
        <v>204</v>
      </c>
      <c r="C13" s="417"/>
      <c r="D13" s="417"/>
      <c r="E13" s="417"/>
      <c r="F13" s="417"/>
      <c r="G13" s="417"/>
      <c r="H13" s="417"/>
      <c r="I13" s="417"/>
      <c r="J13" s="65"/>
      <c r="K13" s="65"/>
      <c r="L13" s="65"/>
      <c r="M13" s="65"/>
      <c r="N13" s="65"/>
      <c r="O13" s="65"/>
      <c r="P13" s="65"/>
      <c r="Q13" s="65"/>
      <c r="R13" s="65"/>
      <c r="S13" s="65"/>
      <c r="T13" s="65"/>
      <c r="U13" s="24"/>
      <c r="V13" s="24"/>
      <c r="W13" s="24"/>
      <c r="X13" s="24"/>
      <c r="Y13" s="24"/>
      <c r="Z13" s="24"/>
      <c r="AA13" s="24"/>
      <c r="AB13" s="24"/>
      <c r="AC13" s="24"/>
      <c r="AD13" s="24"/>
      <c r="AE13" s="24"/>
      <c r="AF13" s="24"/>
      <c r="AG13" s="24"/>
      <c r="AH13" s="24"/>
    </row>
    <row r="14" spans="1:34" ht="14.25" customHeight="1" x14ac:dyDescent="0.2">
      <c r="A14" s="24"/>
      <c r="B14" s="417"/>
      <c r="C14" s="417"/>
      <c r="D14" s="417"/>
      <c r="E14" s="417"/>
      <c r="F14" s="417"/>
      <c r="G14" s="417"/>
      <c r="H14" s="417"/>
      <c r="I14" s="417"/>
      <c r="J14" s="65"/>
      <c r="K14" s="65"/>
      <c r="L14" s="65"/>
      <c r="M14" s="65"/>
      <c r="N14" s="65"/>
      <c r="O14" s="65"/>
      <c r="P14" s="65"/>
      <c r="Q14" s="65"/>
      <c r="R14" s="65"/>
      <c r="S14" s="65"/>
      <c r="T14" s="65"/>
      <c r="U14" s="24"/>
      <c r="V14" s="24"/>
      <c r="W14" s="24"/>
      <c r="X14" s="24"/>
      <c r="Y14" s="24"/>
      <c r="Z14" s="24"/>
      <c r="AA14" s="24"/>
      <c r="AB14" s="24"/>
      <c r="AC14" s="24"/>
      <c r="AD14" s="24"/>
      <c r="AE14" s="24"/>
      <c r="AF14" s="24"/>
      <c r="AG14" s="24"/>
      <c r="AH14" s="24"/>
    </row>
    <row r="15" spans="1:34" ht="12.75" thickBot="1" x14ac:dyDescent="0.25">
      <c r="A15" s="24"/>
      <c r="B15" s="63"/>
      <c r="C15" s="63"/>
      <c r="D15" s="63"/>
      <c r="E15" s="63"/>
      <c r="F15" s="63"/>
      <c r="G15" s="63"/>
      <c r="H15" s="63"/>
      <c r="I15" s="63"/>
      <c r="J15" s="63"/>
      <c r="K15" s="24"/>
      <c r="L15" s="24"/>
      <c r="M15" s="24"/>
      <c r="N15" s="24"/>
      <c r="O15" s="24"/>
      <c r="P15" s="24"/>
      <c r="Q15" s="24"/>
      <c r="R15" s="24"/>
      <c r="S15" s="24"/>
      <c r="T15" s="24"/>
      <c r="U15" s="24"/>
      <c r="V15" s="24"/>
      <c r="W15" s="24"/>
      <c r="X15" s="24"/>
      <c r="Y15" s="24"/>
      <c r="Z15" s="24"/>
      <c r="AA15" s="24"/>
      <c r="AB15" s="24"/>
      <c r="AC15" s="24"/>
      <c r="AD15" s="24"/>
      <c r="AE15" s="24"/>
      <c r="AF15" s="24"/>
      <c r="AG15" s="24"/>
      <c r="AH15" s="24"/>
    </row>
    <row r="16" spans="1:34" ht="13.5" thickTop="1" thickBot="1" x14ac:dyDescent="0.25">
      <c r="A16" s="24"/>
      <c r="B16" s="63"/>
      <c r="C16" s="109"/>
      <c r="D16" s="110" t="s">
        <v>214</v>
      </c>
      <c r="E16" s="419"/>
      <c r="F16" s="419"/>
      <c r="G16" s="419"/>
      <c r="H16" s="66"/>
      <c r="I16" s="63"/>
      <c r="J16" s="63"/>
      <c r="K16" s="24"/>
      <c r="L16" s="24"/>
      <c r="M16" s="24"/>
      <c r="N16" s="24"/>
      <c r="O16" s="24"/>
      <c r="P16" s="24"/>
      <c r="Q16" s="24"/>
      <c r="R16" s="24"/>
      <c r="S16" s="24"/>
      <c r="T16" s="24"/>
      <c r="U16" s="24"/>
      <c r="V16" s="24"/>
      <c r="W16" s="24"/>
      <c r="X16" s="24"/>
      <c r="Y16" s="24"/>
      <c r="Z16" s="24"/>
      <c r="AA16" s="24"/>
      <c r="AB16" s="24"/>
      <c r="AC16" s="24"/>
      <c r="AD16" s="24"/>
      <c r="AE16" s="24"/>
      <c r="AF16" s="24"/>
      <c r="AG16" s="24"/>
      <c r="AH16" s="24"/>
    </row>
    <row r="17" spans="1:34" s="111" customFormat="1" ht="21.75" customHeight="1" thickTop="1" thickBot="1" x14ac:dyDescent="0.3">
      <c r="A17" s="114"/>
      <c r="B17" s="114"/>
      <c r="C17" s="112" t="s">
        <v>215</v>
      </c>
      <c r="D17" s="112"/>
      <c r="E17" s="418" t="s">
        <v>218</v>
      </c>
      <c r="F17" s="418"/>
      <c r="G17" s="418"/>
      <c r="H17" s="65"/>
      <c r="I17" s="65"/>
      <c r="J17" s="65"/>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row>
    <row r="18" spans="1:34" ht="13.5" thickTop="1" thickBot="1" x14ac:dyDescent="0.25">
      <c r="A18" s="24"/>
      <c r="B18" s="24"/>
      <c r="C18" s="24"/>
      <c r="D18" s="24"/>
      <c r="E18" s="24"/>
      <c r="F18" s="60"/>
      <c r="G18" s="60"/>
      <c r="H18" s="60"/>
      <c r="I18" s="60"/>
      <c r="J18" s="60"/>
      <c r="K18" s="24"/>
      <c r="L18" s="24"/>
      <c r="M18" s="24"/>
      <c r="N18" s="24"/>
      <c r="O18" s="24"/>
      <c r="P18" s="24"/>
      <c r="Q18" s="24"/>
      <c r="R18" s="24"/>
      <c r="S18" s="24"/>
      <c r="T18" s="24"/>
      <c r="U18" s="24"/>
      <c r="V18" s="24"/>
      <c r="W18" s="24"/>
      <c r="X18" s="24"/>
      <c r="Y18" s="24"/>
      <c r="Z18" s="24"/>
      <c r="AA18" s="24"/>
      <c r="AB18" s="24"/>
      <c r="AC18" s="24"/>
      <c r="AD18" s="24"/>
      <c r="AE18" s="24"/>
      <c r="AF18" s="24"/>
      <c r="AG18" s="24"/>
      <c r="AH18" s="24"/>
    </row>
    <row r="19" spans="1:34" s="40" customFormat="1" ht="32.25" customHeight="1" thickTop="1" thickBot="1" x14ac:dyDescent="0.3">
      <c r="A19" s="43"/>
      <c r="B19" s="43"/>
      <c r="C19" s="420"/>
      <c r="D19" s="420"/>
      <c r="E19" s="50" t="s">
        <v>210</v>
      </c>
      <c r="F19" s="50" t="s">
        <v>211</v>
      </c>
      <c r="G19" s="235" t="s">
        <v>2717</v>
      </c>
      <c r="H19" s="50" t="s">
        <v>212</v>
      </c>
      <c r="I19" s="50" t="s">
        <v>213</v>
      </c>
      <c r="J19" s="50" t="s">
        <v>158</v>
      </c>
      <c r="K19" s="50" t="s">
        <v>91</v>
      </c>
      <c r="L19" s="50" t="s">
        <v>92</v>
      </c>
      <c r="M19" s="50" t="s">
        <v>93</v>
      </c>
      <c r="N19" s="50" t="s">
        <v>94</v>
      </c>
      <c r="O19" s="50" t="s">
        <v>95</v>
      </c>
      <c r="P19" s="50" t="s">
        <v>96</v>
      </c>
      <c r="Q19" s="50" t="s">
        <v>97</v>
      </c>
      <c r="R19" s="50" t="s">
        <v>98</v>
      </c>
      <c r="S19" s="50" t="s">
        <v>99</v>
      </c>
      <c r="T19" s="43"/>
      <c r="U19" s="43"/>
      <c r="V19" s="43"/>
      <c r="W19" s="43"/>
      <c r="X19" s="43"/>
      <c r="Y19" s="43"/>
      <c r="Z19" s="43"/>
      <c r="AA19" s="43"/>
      <c r="AB19" s="43"/>
      <c r="AC19" s="43"/>
      <c r="AD19" s="43"/>
      <c r="AE19" s="43"/>
      <c r="AF19" s="43"/>
      <c r="AG19" s="43"/>
      <c r="AH19" s="43"/>
    </row>
    <row r="20" spans="1:34" ht="13.5" thickTop="1" thickBot="1" x14ac:dyDescent="0.25">
      <c r="A20" s="24"/>
      <c r="B20" s="24"/>
      <c r="C20" s="326" t="s">
        <v>205</v>
      </c>
      <c r="D20" s="327"/>
      <c r="E20" s="18"/>
      <c r="F20" s="116"/>
      <c r="G20" s="237"/>
      <c r="H20" s="18"/>
      <c r="I20" s="236">
        <f>H20+G20</f>
        <v>0</v>
      </c>
      <c r="J20" s="46">
        <f>F20*I20</f>
        <v>0</v>
      </c>
      <c r="K20" s="46">
        <f>IF($C$29=1,J20*(1+$F$28),IF($C$29=2, J20*(1+$F$29), J20*(1+$F$30)))</f>
        <v>0</v>
      </c>
      <c r="L20" s="46">
        <f t="shared" ref="L20:S20" si="0">IF($C$29=1,K20*(1+$F$28),IF($C$29=2, K20*(1+$F$29), K20*(1+$F$30)))</f>
        <v>0</v>
      </c>
      <c r="M20" s="46">
        <f t="shared" si="0"/>
        <v>0</v>
      </c>
      <c r="N20" s="46">
        <f t="shared" si="0"/>
        <v>0</v>
      </c>
      <c r="O20" s="46">
        <f t="shared" si="0"/>
        <v>0</v>
      </c>
      <c r="P20" s="46">
        <f t="shared" si="0"/>
        <v>0</v>
      </c>
      <c r="Q20" s="46">
        <f t="shared" si="0"/>
        <v>0</v>
      </c>
      <c r="R20" s="46">
        <f t="shared" si="0"/>
        <v>0</v>
      </c>
      <c r="S20" s="46">
        <f t="shared" si="0"/>
        <v>0</v>
      </c>
      <c r="T20" s="24"/>
      <c r="U20" s="24"/>
      <c r="V20" s="24"/>
      <c r="W20" s="24"/>
      <c r="X20" s="24"/>
      <c r="Y20" s="24"/>
      <c r="Z20" s="24"/>
      <c r="AA20" s="24"/>
      <c r="AB20" s="24"/>
      <c r="AC20" s="24"/>
      <c r="AD20" s="24"/>
      <c r="AE20" s="24"/>
      <c r="AF20" s="24"/>
      <c r="AG20" s="24"/>
      <c r="AH20" s="24"/>
    </row>
    <row r="21" spans="1:34" ht="13.5" thickTop="1" thickBot="1" x14ac:dyDescent="0.25">
      <c r="A21" s="24"/>
      <c r="B21" s="24"/>
      <c r="C21" s="326" t="s">
        <v>206</v>
      </c>
      <c r="D21" s="327"/>
      <c r="E21" s="18"/>
      <c r="F21" s="116"/>
      <c r="G21" s="116"/>
      <c r="H21" s="18"/>
      <c r="I21" s="236">
        <f t="shared" ref="I21:I25" si="1">H21+G21</f>
        <v>0</v>
      </c>
      <c r="J21" s="46">
        <f>F21*I21</f>
        <v>0</v>
      </c>
      <c r="K21" s="46">
        <f t="shared" ref="K21:S21" si="2">IF($C$29=1,J21*(1+$F$28),IF($C$29=2, J21*(1+$F$29), J21*(1+$F$30)))</f>
        <v>0</v>
      </c>
      <c r="L21" s="46">
        <f>IF($C$29=1,K21*(1+$F$28),IF($C$29=2, K21*(1+$F$29), K21*(1+$F$30)))</f>
        <v>0</v>
      </c>
      <c r="M21" s="46">
        <f t="shared" si="2"/>
        <v>0</v>
      </c>
      <c r="N21" s="46">
        <f t="shared" si="2"/>
        <v>0</v>
      </c>
      <c r="O21" s="46">
        <f t="shared" si="2"/>
        <v>0</v>
      </c>
      <c r="P21" s="46">
        <f t="shared" si="2"/>
        <v>0</v>
      </c>
      <c r="Q21" s="46">
        <f t="shared" si="2"/>
        <v>0</v>
      </c>
      <c r="R21" s="46">
        <f t="shared" si="2"/>
        <v>0</v>
      </c>
      <c r="S21" s="46">
        <f t="shared" si="2"/>
        <v>0</v>
      </c>
      <c r="T21" s="24"/>
      <c r="U21" s="24"/>
      <c r="V21" s="24"/>
      <c r="W21" s="24"/>
      <c r="X21" s="24"/>
      <c r="Y21" s="24"/>
      <c r="Z21" s="24"/>
      <c r="AA21" s="24"/>
      <c r="AB21" s="24"/>
      <c r="AC21" s="24"/>
      <c r="AD21" s="24"/>
      <c r="AE21" s="24"/>
      <c r="AF21" s="24"/>
      <c r="AG21" s="24"/>
      <c r="AH21" s="24"/>
    </row>
    <row r="22" spans="1:34" ht="13.5" thickTop="1" thickBot="1" x14ac:dyDescent="0.25">
      <c r="A22" s="24"/>
      <c r="B22" s="24"/>
      <c r="C22" s="326" t="s">
        <v>207</v>
      </c>
      <c r="D22" s="327"/>
      <c r="E22" s="18"/>
      <c r="F22" s="116"/>
      <c r="G22" s="116"/>
      <c r="H22" s="18"/>
      <c r="I22" s="236">
        <f t="shared" si="1"/>
        <v>0</v>
      </c>
      <c r="J22" s="46">
        <f>F22*I22</f>
        <v>0</v>
      </c>
      <c r="K22" s="46">
        <f t="shared" ref="K22:S22" si="3">IF($C$29=1,J22*(1+$F$28),IF($C$29=2, J22*(1+$F$29), J22*(1+$F$30)))</f>
        <v>0</v>
      </c>
      <c r="L22" s="46">
        <f t="shared" si="3"/>
        <v>0</v>
      </c>
      <c r="M22" s="46">
        <f t="shared" si="3"/>
        <v>0</v>
      </c>
      <c r="N22" s="46">
        <f t="shared" si="3"/>
        <v>0</v>
      </c>
      <c r="O22" s="46">
        <f t="shared" si="3"/>
        <v>0</v>
      </c>
      <c r="P22" s="46">
        <f t="shared" si="3"/>
        <v>0</v>
      </c>
      <c r="Q22" s="46">
        <f t="shared" si="3"/>
        <v>0</v>
      </c>
      <c r="R22" s="46">
        <f t="shared" si="3"/>
        <v>0</v>
      </c>
      <c r="S22" s="46">
        <f t="shared" si="3"/>
        <v>0</v>
      </c>
      <c r="T22" s="24"/>
      <c r="U22" s="24"/>
      <c r="V22" s="24"/>
      <c r="W22" s="24"/>
      <c r="X22" s="24"/>
      <c r="Y22" s="24"/>
      <c r="Z22" s="24"/>
      <c r="AA22" s="24"/>
      <c r="AB22" s="24"/>
      <c r="AC22" s="24"/>
      <c r="AD22" s="24"/>
      <c r="AE22" s="24"/>
      <c r="AF22" s="24"/>
      <c r="AG22" s="24"/>
      <c r="AH22" s="24"/>
    </row>
    <row r="23" spans="1:34" ht="13.5" thickTop="1" thickBot="1" x14ac:dyDescent="0.25">
      <c r="A23" s="24"/>
      <c r="B23" s="24"/>
      <c r="C23" s="326" t="s">
        <v>208</v>
      </c>
      <c r="D23" s="327"/>
      <c r="E23" s="18"/>
      <c r="F23" s="18"/>
      <c r="G23" s="18"/>
      <c r="H23" s="18"/>
      <c r="I23" s="236">
        <f t="shared" si="1"/>
        <v>0</v>
      </c>
      <c r="J23" s="46">
        <f>F23*I23</f>
        <v>0</v>
      </c>
      <c r="K23" s="46">
        <f t="shared" ref="K23:S23" si="4">IF($C$29=1,J23*(1+$F$28),IF($C$29=2, J23*(1+$F$29), J23*(1+$F$30)))</f>
        <v>0</v>
      </c>
      <c r="L23" s="46">
        <f t="shared" si="4"/>
        <v>0</v>
      </c>
      <c r="M23" s="46">
        <f t="shared" si="4"/>
        <v>0</v>
      </c>
      <c r="N23" s="46">
        <f t="shared" si="4"/>
        <v>0</v>
      </c>
      <c r="O23" s="46">
        <f t="shared" si="4"/>
        <v>0</v>
      </c>
      <c r="P23" s="46">
        <f t="shared" si="4"/>
        <v>0</v>
      </c>
      <c r="Q23" s="46">
        <f t="shared" si="4"/>
        <v>0</v>
      </c>
      <c r="R23" s="46">
        <f t="shared" si="4"/>
        <v>0</v>
      </c>
      <c r="S23" s="46">
        <f t="shared" si="4"/>
        <v>0</v>
      </c>
      <c r="T23" s="24"/>
      <c r="U23" s="24"/>
      <c r="V23" s="24"/>
      <c r="W23" s="24"/>
      <c r="X23" s="24"/>
      <c r="Y23" s="24"/>
      <c r="Z23" s="24"/>
      <c r="AA23" s="24"/>
      <c r="AB23" s="24"/>
      <c r="AC23" s="24"/>
      <c r="AD23" s="24"/>
      <c r="AE23" s="24"/>
      <c r="AF23" s="24"/>
      <c r="AG23" s="24"/>
      <c r="AH23" s="24"/>
    </row>
    <row r="24" spans="1:34" ht="13.5" thickTop="1" thickBot="1" x14ac:dyDescent="0.25">
      <c r="A24" s="24"/>
      <c r="B24" s="24"/>
      <c r="C24" s="326" t="s">
        <v>209</v>
      </c>
      <c r="D24" s="327"/>
      <c r="E24" s="18"/>
      <c r="F24" s="18"/>
      <c r="G24" s="18"/>
      <c r="H24" s="18"/>
      <c r="I24" s="236">
        <f t="shared" si="1"/>
        <v>0</v>
      </c>
      <c r="J24" s="46">
        <f>F24*I24</f>
        <v>0</v>
      </c>
      <c r="K24" s="46">
        <f t="shared" ref="K24:S24" si="5">IF($C$29=1,J24*(1+$F$28),IF($C$29=2, J24*(1+$F$29), J24*(1+$F$30)))</f>
        <v>0</v>
      </c>
      <c r="L24" s="46">
        <f t="shared" si="5"/>
        <v>0</v>
      </c>
      <c r="M24" s="46">
        <f t="shared" si="5"/>
        <v>0</v>
      </c>
      <c r="N24" s="46">
        <f t="shared" si="5"/>
        <v>0</v>
      </c>
      <c r="O24" s="46">
        <f t="shared" si="5"/>
        <v>0</v>
      </c>
      <c r="P24" s="46">
        <f t="shared" si="5"/>
        <v>0</v>
      </c>
      <c r="Q24" s="46">
        <f t="shared" si="5"/>
        <v>0</v>
      </c>
      <c r="R24" s="46">
        <f t="shared" si="5"/>
        <v>0</v>
      </c>
      <c r="S24" s="46">
        <f t="shared" si="5"/>
        <v>0</v>
      </c>
      <c r="T24" s="24"/>
      <c r="U24" s="24"/>
      <c r="V24" s="24"/>
      <c r="W24" s="24"/>
      <c r="X24" s="24"/>
      <c r="Y24" s="24"/>
      <c r="Z24" s="24"/>
      <c r="AA24" s="24"/>
      <c r="AB24" s="24"/>
      <c r="AC24" s="24"/>
      <c r="AD24" s="24"/>
      <c r="AE24" s="24"/>
      <c r="AF24" s="24"/>
      <c r="AG24" s="24"/>
      <c r="AH24" s="24"/>
    </row>
    <row r="25" spans="1:34" ht="13.5" hidden="1" thickTop="1" thickBot="1" x14ac:dyDescent="0.25">
      <c r="A25" s="24"/>
      <c r="B25" s="24"/>
      <c r="C25" s="24"/>
      <c r="D25" s="24"/>
      <c r="E25" s="24"/>
      <c r="F25" s="24"/>
      <c r="G25" s="24"/>
      <c r="H25" s="24"/>
      <c r="I25" s="236">
        <f t="shared" si="1"/>
        <v>0</v>
      </c>
      <c r="J25" s="24">
        <f>SUBTOTAL(9, J20:J24)</f>
        <v>0</v>
      </c>
      <c r="K25" s="24">
        <f t="shared" ref="K25:R25" si="6">SUBTOTAL(9, K20:K24)</f>
        <v>0</v>
      </c>
      <c r="L25" s="24">
        <f t="shared" si="6"/>
        <v>0</v>
      </c>
      <c r="M25" s="24">
        <f t="shared" si="6"/>
        <v>0</v>
      </c>
      <c r="N25" s="24">
        <f t="shared" si="6"/>
        <v>0</v>
      </c>
      <c r="O25" s="24">
        <f t="shared" si="6"/>
        <v>0</v>
      </c>
      <c r="P25" s="24">
        <f t="shared" si="6"/>
        <v>0</v>
      </c>
      <c r="Q25" s="24">
        <f t="shared" si="6"/>
        <v>0</v>
      </c>
      <c r="R25" s="24">
        <f t="shared" si="6"/>
        <v>0</v>
      </c>
      <c r="S25" s="24">
        <f>SUBTOTAL(9, S20:S24)</f>
        <v>0</v>
      </c>
      <c r="T25" s="24"/>
      <c r="U25" s="24"/>
      <c r="V25" s="24"/>
      <c r="W25" s="24"/>
      <c r="X25" s="24"/>
      <c r="Y25" s="24"/>
      <c r="Z25" s="24"/>
      <c r="AA25" s="24"/>
      <c r="AB25" s="24"/>
      <c r="AC25" s="24"/>
      <c r="AD25" s="24"/>
      <c r="AE25" s="24"/>
      <c r="AF25" s="24"/>
      <c r="AG25" s="24"/>
      <c r="AH25" s="24"/>
    </row>
    <row r="26" spans="1:34" ht="14.25" customHeight="1" thickTop="1" x14ac:dyDescent="0.2">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row>
    <row r="27" spans="1:34" x14ac:dyDescent="0.2">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row>
    <row r="28" spans="1:34" hidden="1" x14ac:dyDescent="0.2">
      <c r="A28" s="24"/>
      <c r="B28" s="24"/>
      <c r="C28" s="113"/>
      <c r="E28" s="34" t="s">
        <v>216</v>
      </c>
      <c r="F28" s="234">
        <v>7.0099999999999996E-2</v>
      </c>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row>
    <row r="29" spans="1:34" hidden="1" x14ac:dyDescent="0.2">
      <c r="A29" s="24"/>
      <c r="B29" s="24"/>
      <c r="C29" s="113">
        <v>1</v>
      </c>
      <c r="E29" s="34" t="s">
        <v>217</v>
      </c>
      <c r="F29" s="34">
        <v>6.6450000000000009E-2</v>
      </c>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row>
    <row r="30" spans="1:34" hidden="1" x14ac:dyDescent="0.2">
      <c r="A30" s="24"/>
      <c r="B30" s="24"/>
      <c r="C30" s="113"/>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row>
    <row r="31" spans="1:34" hidden="1" x14ac:dyDescent="0.2">
      <c r="A31" s="24"/>
      <c r="B31" s="24"/>
      <c r="C31" s="115"/>
      <c r="D31" s="115"/>
      <c r="E31" s="115"/>
      <c r="F31" s="115"/>
      <c r="G31" s="115"/>
      <c r="H31" s="115"/>
      <c r="I31" s="115"/>
      <c r="J31" s="115"/>
      <c r="K31" s="115"/>
      <c r="L31" s="24"/>
      <c r="M31" s="24"/>
      <c r="N31" s="24"/>
      <c r="O31" s="24"/>
      <c r="P31" s="24"/>
      <c r="Q31" s="24"/>
      <c r="R31" s="24"/>
      <c r="S31" s="24"/>
      <c r="T31" s="24"/>
      <c r="U31" s="24"/>
      <c r="V31" s="24"/>
      <c r="W31" s="24"/>
      <c r="X31" s="24"/>
      <c r="Y31" s="24"/>
      <c r="Z31" s="24"/>
      <c r="AA31" s="24"/>
      <c r="AB31" s="24"/>
      <c r="AC31" s="24"/>
      <c r="AD31" s="24"/>
      <c r="AE31" s="24"/>
      <c r="AF31" s="24"/>
      <c r="AG31" s="24"/>
      <c r="AH31" s="24"/>
    </row>
    <row r="32" spans="1:34" ht="15" hidden="1" x14ac:dyDescent="0.25">
      <c r="A32" s="24"/>
      <c r="B32" s="24"/>
      <c r="C32" s="115"/>
      <c r="D32" s="115"/>
      <c r="E32" s="115"/>
      <c r="F32" s="196">
        <v>70.099999999999994</v>
      </c>
      <c r="G32" s="198">
        <f>F32/1000</f>
        <v>7.0099999999999996E-2</v>
      </c>
      <c r="H32" s="115"/>
      <c r="I32" s="115"/>
      <c r="J32" s="115"/>
      <c r="K32" s="115"/>
      <c r="L32" s="24"/>
      <c r="M32" s="24"/>
      <c r="N32" s="24"/>
      <c r="O32" s="24"/>
      <c r="P32" s="24"/>
      <c r="Q32" s="24"/>
      <c r="R32" s="24"/>
      <c r="S32" s="24"/>
      <c r="T32" s="24"/>
      <c r="U32" s="24"/>
      <c r="V32" s="24"/>
      <c r="W32" s="24"/>
      <c r="X32" s="24"/>
      <c r="Y32" s="24"/>
      <c r="Z32" s="24"/>
      <c r="AA32" s="24"/>
      <c r="AB32" s="24"/>
      <c r="AC32" s="24"/>
      <c r="AD32" s="24"/>
      <c r="AE32" s="24"/>
      <c r="AF32" s="24"/>
      <c r="AG32" s="24"/>
      <c r="AH32" s="24"/>
    </row>
    <row r="33" spans="1:34" hidden="1" x14ac:dyDescent="0.2">
      <c r="A33" s="24"/>
      <c r="B33" s="24"/>
      <c r="C33" s="115"/>
      <c r="D33" s="115"/>
      <c r="E33" s="115"/>
      <c r="F33" s="197">
        <v>66.45</v>
      </c>
      <c r="G33" s="198">
        <f>F33/1000</f>
        <v>6.6450000000000009E-2</v>
      </c>
      <c r="H33" s="115"/>
      <c r="I33" s="115"/>
      <c r="J33" s="115"/>
      <c r="K33" s="115"/>
      <c r="L33" s="24"/>
      <c r="M33" s="24"/>
      <c r="N33" s="24"/>
      <c r="O33" s="24"/>
      <c r="P33" s="24"/>
      <c r="Q33" s="24"/>
      <c r="R33" s="24"/>
      <c r="S33" s="24"/>
      <c r="T33" s="24"/>
      <c r="U33" s="24"/>
      <c r="V33" s="24"/>
      <c r="W33" s="24"/>
      <c r="X33" s="24"/>
      <c r="Y33" s="24"/>
      <c r="Z33" s="24"/>
      <c r="AA33" s="24"/>
      <c r="AB33" s="24"/>
      <c r="AC33" s="24"/>
      <c r="AD33" s="24"/>
      <c r="AE33" s="24"/>
      <c r="AF33" s="24"/>
      <c r="AG33" s="24"/>
      <c r="AH33" s="24"/>
    </row>
    <row r="34" spans="1:34" x14ac:dyDescent="0.2">
      <c r="A34" s="24"/>
      <c r="B34" s="24"/>
      <c r="C34" s="115"/>
      <c r="D34" s="115"/>
      <c r="E34" s="115"/>
      <c r="F34" s="115"/>
      <c r="G34" s="115"/>
      <c r="H34" s="115"/>
      <c r="I34" s="115"/>
      <c r="J34" s="115"/>
      <c r="K34" s="115"/>
      <c r="L34" s="24"/>
      <c r="M34" s="24"/>
      <c r="N34" s="24"/>
      <c r="O34" s="24"/>
      <c r="P34" s="24"/>
      <c r="Q34" s="24"/>
      <c r="R34" s="24"/>
      <c r="S34" s="24"/>
      <c r="T34" s="24"/>
      <c r="U34" s="24"/>
      <c r="V34" s="24"/>
      <c r="W34" s="24"/>
      <c r="X34" s="24"/>
      <c r="Y34" s="24"/>
      <c r="Z34" s="24"/>
      <c r="AA34" s="24"/>
      <c r="AB34" s="24"/>
      <c r="AC34" s="24"/>
      <c r="AD34" s="24"/>
      <c r="AE34" s="24"/>
      <c r="AF34" s="24"/>
      <c r="AG34" s="24"/>
      <c r="AH34" s="24"/>
    </row>
    <row r="35" spans="1:34" x14ac:dyDescent="0.2">
      <c r="A35" s="24"/>
      <c r="B35" s="24"/>
      <c r="C35" s="115"/>
      <c r="D35" s="115"/>
      <c r="E35" s="115"/>
      <c r="F35" s="115"/>
      <c r="G35" s="115"/>
      <c r="H35" s="115"/>
      <c r="I35" s="115"/>
      <c r="J35" s="115"/>
      <c r="K35" s="115"/>
      <c r="L35" s="24"/>
      <c r="M35" s="24"/>
      <c r="N35" s="24"/>
      <c r="O35" s="24"/>
      <c r="P35" s="24"/>
      <c r="Q35" s="24"/>
      <c r="R35" s="24"/>
      <c r="S35" s="24"/>
      <c r="T35" s="24"/>
      <c r="U35" s="24"/>
      <c r="V35" s="24"/>
      <c r="W35" s="24"/>
      <c r="X35" s="24"/>
      <c r="Y35" s="24"/>
      <c r="Z35" s="24"/>
      <c r="AA35" s="24"/>
      <c r="AB35" s="24"/>
      <c r="AC35" s="24"/>
      <c r="AD35" s="24"/>
      <c r="AE35" s="24"/>
      <c r="AF35" s="24"/>
      <c r="AG35" s="24"/>
      <c r="AH35" s="24"/>
    </row>
    <row r="36" spans="1:34" x14ac:dyDescent="0.2">
      <c r="A36" s="24"/>
      <c r="B36" s="24"/>
      <c r="C36" s="115"/>
      <c r="D36" s="115"/>
      <c r="E36" s="115"/>
      <c r="F36" s="115"/>
      <c r="G36" s="115"/>
      <c r="H36" s="115"/>
      <c r="I36" s="115"/>
      <c r="J36" s="115"/>
      <c r="K36" s="115"/>
      <c r="L36" s="24"/>
      <c r="M36" s="24"/>
      <c r="N36" s="24"/>
      <c r="O36" s="24"/>
      <c r="P36" s="24"/>
      <c r="Q36" s="24"/>
      <c r="R36" s="24"/>
      <c r="S36" s="24"/>
      <c r="T36" s="24"/>
      <c r="U36" s="24"/>
      <c r="V36" s="24"/>
      <c r="W36" s="24"/>
      <c r="X36" s="24"/>
      <c r="Y36" s="24"/>
      <c r="Z36" s="24"/>
      <c r="AA36" s="24"/>
      <c r="AB36" s="24"/>
      <c r="AC36" s="24"/>
      <c r="AD36" s="24"/>
      <c r="AE36" s="24"/>
      <c r="AF36" s="24"/>
      <c r="AG36" s="24"/>
      <c r="AH36" s="24"/>
    </row>
    <row r="37" spans="1:34" x14ac:dyDescent="0.2">
      <c r="A37" s="24"/>
      <c r="B37" s="24"/>
      <c r="C37" s="115"/>
      <c r="D37" s="115"/>
      <c r="E37" s="115"/>
      <c r="F37" s="115"/>
      <c r="G37" s="115"/>
      <c r="H37" s="115"/>
      <c r="I37" s="115"/>
      <c r="J37" s="115"/>
      <c r="K37" s="115"/>
      <c r="L37" s="24"/>
      <c r="M37" s="24"/>
      <c r="N37" s="24"/>
      <c r="O37" s="24"/>
      <c r="P37" s="24"/>
      <c r="Q37" s="24"/>
      <c r="R37" s="24"/>
      <c r="S37" s="24"/>
      <c r="T37" s="24"/>
      <c r="U37" s="24"/>
      <c r="V37" s="24"/>
      <c r="W37" s="24"/>
      <c r="X37" s="24"/>
      <c r="Y37" s="24"/>
      <c r="Z37" s="24"/>
      <c r="AA37" s="24"/>
      <c r="AB37" s="24"/>
      <c r="AC37" s="24"/>
      <c r="AD37" s="24"/>
      <c r="AE37" s="24"/>
      <c r="AF37" s="24"/>
      <c r="AG37" s="24"/>
      <c r="AH37" s="24"/>
    </row>
    <row r="38" spans="1:34" x14ac:dyDescent="0.2">
      <c r="A38" s="24"/>
      <c r="B38" s="24"/>
      <c r="C38" s="115"/>
      <c r="D38" s="115"/>
      <c r="E38" s="115"/>
      <c r="F38" s="115"/>
      <c r="G38" s="115"/>
      <c r="H38" s="115"/>
      <c r="I38" s="115"/>
      <c r="J38" s="115"/>
      <c r="K38" s="115"/>
      <c r="L38" s="24"/>
      <c r="M38" s="24"/>
      <c r="N38" s="24"/>
      <c r="O38" s="24"/>
      <c r="P38" s="24"/>
      <c r="Q38" s="24"/>
      <c r="R38" s="24"/>
      <c r="S38" s="24"/>
      <c r="T38" s="24"/>
      <c r="U38" s="24"/>
      <c r="V38" s="24"/>
      <c r="W38" s="24"/>
      <c r="X38" s="24"/>
      <c r="Y38" s="24"/>
      <c r="Z38" s="24"/>
      <c r="AA38" s="24"/>
      <c r="AB38" s="24"/>
      <c r="AC38" s="24"/>
      <c r="AD38" s="24"/>
      <c r="AE38" s="24"/>
      <c r="AF38" s="24"/>
      <c r="AG38" s="24"/>
      <c r="AH38" s="24"/>
    </row>
    <row r="39" spans="1:34" x14ac:dyDescent="0.2">
      <c r="A39" s="24"/>
      <c r="B39" s="24"/>
      <c r="C39" s="115"/>
      <c r="D39" s="115"/>
      <c r="E39" s="115"/>
      <c r="F39" s="115"/>
      <c r="G39" s="115"/>
      <c r="H39" s="115"/>
      <c r="I39" s="115"/>
      <c r="J39" s="115"/>
      <c r="K39" s="115"/>
      <c r="L39" s="24"/>
      <c r="M39" s="24"/>
      <c r="N39" s="24"/>
      <c r="O39" s="24"/>
      <c r="P39" s="24"/>
      <c r="Q39" s="24"/>
      <c r="R39" s="24"/>
      <c r="S39" s="24"/>
      <c r="T39" s="24"/>
      <c r="U39" s="24"/>
      <c r="V39" s="24"/>
      <c r="W39" s="24"/>
      <c r="X39" s="24"/>
      <c r="Y39" s="24"/>
      <c r="Z39" s="24"/>
      <c r="AA39" s="24"/>
      <c r="AB39" s="24"/>
      <c r="AC39" s="24"/>
      <c r="AD39" s="24"/>
      <c r="AE39" s="24"/>
      <c r="AF39" s="24"/>
      <c r="AG39" s="24"/>
      <c r="AH39" s="24"/>
    </row>
    <row r="40" spans="1:34" x14ac:dyDescent="0.2">
      <c r="A40" s="24"/>
      <c r="B40" s="24"/>
      <c r="C40" s="115"/>
      <c r="D40" s="115"/>
      <c r="E40" s="115"/>
      <c r="F40" s="115"/>
      <c r="G40" s="115"/>
      <c r="H40" s="115"/>
      <c r="I40" s="115"/>
      <c r="J40" s="115"/>
      <c r="K40" s="115"/>
      <c r="L40" s="24"/>
      <c r="M40" s="24"/>
      <c r="N40" s="24"/>
      <c r="O40" s="24"/>
      <c r="P40" s="24"/>
      <c r="Q40" s="24"/>
      <c r="R40" s="24"/>
      <c r="S40" s="24"/>
      <c r="T40" s="24"/>
      <c r="U40" s="24"/>
      <c r="V40" s="24"/>
      <c r="W40" s="24"/>
      <c r="X40" s="24"/>
      <c r="Y40" s="24"/>
      <c r="Z40" s="24"/>
      <c r="AA40" s="24"/>
      <c r="AB40" s="24"/>
      <c r="AC40" s="24"/>
      <c r="AD40" s="24"/>
      <c r="AE40" s="24"/>
      <c r="AF40" s="24"/>
      <c r="AG40" s="24"/>
      <c r="AH40" s="24"/>
    </row>
    <row r="41" spans="1:34" x14ac:dyDescent="0.2">
      <c r="A41" s="24"/>
      <c r="B41" s="24"/>
      <c r="C41" s="115"/>
      <c r="D41" s="115"/>
      <c r="E41" s="115"/>
      <c r="F41" s="115"/>
      <c r="G41" s="115"/>
      <c r="H41" s="115"/>
      <c r="I41" s="115"/>
      <c r="J41" s="115"/>
      <c r="K41" s="115"/>
      <c r="L41" s="24"/>
      <c r="M41" s="24"/>
      <c r="N41" s="24"/>
      <c r="O41" s="24"/>
      <c r="P41" s="24"/>
      <c r="Q41" s="24"/>
      <c r="R41" s="24"/>
      <c r="S41" s="24"/>
      <c r="T41" s="24"/>
      <c r="U41" s="24"/>
      <c r="V41" s="24"/>
      <c r="W41" s="24"/>
      <c r="X41" s="24"/>
      <c r="Y41" s="24"/>
      <c r="Z41" s="24"/>
      <c r="AA41" s="24"/>
      <c r="AB41" s="24"/>
      <c r="AC41" s="24"/>
      <c r="AD41" s="24"/>
      <c r="AE41" s="24"/>
      <c r="AF41" s="24"/>
      <c r="AG41" s="24"/>
      <c r="AH41" s="24"/>
    </row>
    <row r="42" spans="1:34" x14ac:dyDescent="0.2">
      <c r="A42" s="24"/>
      <c r="B42" s="24"/>
      <c r="C42" s="115"/>
      <c r="D42" s="115"/>
      <c r="E42" s="115"/>
      <c r="F42" s="115"/>
      <c r="G42" s="115"/>
      <c r="H42" s="115"/>
      <c r="I42" s="115"/>
      <c r="J42" s="115"/>
      <c r="K42" s="115"/>
      <c r="L42" s="24"/>
      <c r="M42" s="24"/>
      <c r="N42" s="24"/>
      <c r="O42" s="24"/>
      <c r="P42" s="24"/>
      <c r="Q42" s="24"/>
      <c r="R42" s="24"/>
      <c r="S42" s="24"/>
      <c r="T42" s="24"/>
      <c r="U42" s="24"/>
      <c r="V42" s="24"/>
      <c r="W42" s="24"/>
      <c r="X42" s="24"/>
      <c r="Y42" s="24"/>
      <c r="Z42" s="24"/>
      <c r="AA42" s="24"/>
      <c r="AB42" s="24"/>
      <c r="AC42" s="24"/>
      <c r="AD42" s="24"/>
      <c r="AE42" s="24"/>
      <c r="AF42" s="24"/>
      <c r="AG42" s="24"/>
      <c r="AH42" s="24"/>
    </row>
    <row r="43" spans="1:34" x14ac:dyDescent="0.2">
      <c r="A43" s="24"/>
      <c r="B43" s="24"/>
      <c r="C43" s="115"/>
      <c r="D43" s="115"/>
      <c r="E43" s="115"/>
      <c r="F43" s="115"/>
      <c r="G43" s="115"/>
      <c r="H43" s="115"/>
      <c r="I43" s="115"/>
      <c r="J43" s="115"/>
      <c r="K43" s="115"/>
      <c r="L43" s="24"/>
      <c r="M43" s="24"/>
      <c r="N43" s="24"/>
      <c r="O43" s="24"/>
      <c r="P43" s="24"/>
      <c r="Q43" s="24"/>
      <c r="R43" s="24"/>
      <c r="S43" s="24"/>
      <c r="T43" s="24"/>
      <c r="U43" s="24"/>
      <c r="V43" s="24"/>
      <c r="W43" s="24"/>
      <c r="X43" s="24"/>
      <c r="Y43" s="24"/>
      <c r="Z43" s="24"/>
      <c r="AA43" s="24"/>
      <c r="AB43" s="24"/>
      <c r="AC43" s="24"/>
      <c r="AD43" s="24"/>
      <c r="AE43" s="24"/>
      <c r="AF43" s="24"/>
      <c r="AG43" s="24"/>
      <c r="AH43" s="24"/>
    </row>
    <row r="44" spans="1:34" x14ac:dyDescent="0.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row>
    <row r="45" spans="1:34" x14ac:dyDescent="0.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row>
    <row r="46" spans="1:34" x14ac:dyDescent="0.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row>
    <row r="47" spans="1:34"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row>
    <row r="48" spans="1:34"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row>
    <row r="49" spans="1:34" x14ac:dyDescent="0.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row>
    <row r="50" spans="1:34" x14ac:dyDescent="0.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row>
    <row r="51" spans="1:34" x14ac:dyDescent="0.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row>
    <row r="52" spans="1:34" x14ac:dyDescent="0.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row>
    <row r="53" spans="1:34" x14ac:dyDescent="0.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row>
    <row r="54" spans="1:34" x14ac:dyDescent="0.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row>
    <row r="55" spans="1:34" x14ac:dyDescent="0.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row>
    <row r="56" spans="1:34"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row>
    <row r="57" spans="1:34" x14ac:dyDescent="0.2">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row>
    <row r="58" spans="1:34" x14ac:dyDescent="0.2">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row>
    <row r="59" spans="1:34" x14ac:dyDescent="0.2">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row>
    <row r="60" spans="1:34" x14ac:dyDescent="0.2">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row>
    <row r="61" spans="1:34" x14ac:dyDescent="0.2">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row>
    <row r="62" spans="1:34"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row>
    <row r="63" spans="1:34"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row>
    <row r="64" spans="1:34" x14ac:dyDescent="0.2">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row>
    <row r="65" spans="1:34" x14ac:dyDescent="0.2">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row>
    <row r="66" spans="1:34" x14ac:dyDescent="0.2">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row>
    <row r="67" spans="1:34" x14ac:dyDescent="0.2">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row>
    <row r="68" spans="1:34" x14ac:dyDescent="0.2">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row>
    <row r="69" spans="1:34" x14ac:dyDescent="0.2">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row>
    <row r="70" spans="1:34" x14ac:dyDescent="0.2">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row>
    <row r="71" spans="1:34" x14ac:dyDescent="0.2">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row>
    <row r="72" spans="1:34" x14ac:dyDescent="0.2">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row>
    <row r="73" spans="1:34" x14ac:dyDescent="0.2">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row>
    <row r="74" spans="1:34" x14ac:dyDescent="0.2">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row>
    <row r="75" spans="1:34" x14ac:dyDescent="0.2">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row>
    <row r="76" spans="1:34" x14ac:dyDescent="0.2">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row>
    <row r="77" spans="1:34"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row>
    <row r="78" spans="1:34"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row>
    <row r="79" spans="1:34" x14ac:dyDescent="0.2">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row>
    <row r="80" spans="1:34" x14ac:dyDescent="0.2">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row>
    <row r="81" spans="1:34"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row>
    <row r="82" spans="1:34" x14ac:dyDescent="0.2">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row>
    <row r="83" spans="1:34" x14ac:dyDescent="0.2">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row>
    <row r="84" spans="1:34" x14ac:dyDescent="0.2">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row>
    <row r="85" spans="1:34"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row>
    <row r="86" spans="1:34" x14ac:dyDescent="0.2">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row>
    <row r="87" spans="1:34" x14ac:dyDescent="0.2">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row>
    <row r="88" spans="1:34"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row>
    <row r="89" spans="1:34" x14ac:dyDescent="0.2">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row>
    <row r="90" spans="1:34" x14ac:dyDescent="0.2">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row>
    <row r="91" spans="1:34" x14ac:dyDescent="0.2">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row>
    <row r="92" spans="1:34" x14ac:dyDescent="0.2">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row>
    <row r="93" spans="1:34" x14ac:dyDescent="0.2">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row>
    <row r="94" spans="1:34" x14ac:dyDescent="0.2">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row>
    <row r="95" spans="1:34" x14ac:dyDescent="0.2">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row>
    <row r="96" spans="1:34" x14ac:dyDescent="0.2">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row>
    <row r="97" spans="1:34" x14ac:dyDescent="0.2">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row>
    <row r="98" spans="1:34" x14ac:dyDescent="0.2">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row>
    <row r="99" spans="1:34" x14ac:dyDescent="0.2">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row>
    <row r="100" spans="1:34" x14ac:dyDescent="0.2">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row>
    <row r="101" spans="1:34" x14ac:dyDescent="0.2">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row>
    <row r="102" spans="1:34" x14ac:dyDescent="0.2">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row>
    <row r="103" spans="1:34" x14ac:dyDescent="0.2">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row>
    <row r="104" spans="1:34" x14ac:dyDescent="0.2">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row>
    <row r="105" spans="1:34" x14ac:dyDescent="0.2">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row>
    <row r="106" spans="1:34" x14ac:dyDescent="0.2">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row>
    <row r="107" spans="1:34" x14ac:dyDescent="0.2">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row>
    <row r="108" spans="1:34" x14ac:dyDescent="0.2">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row>
    <row r="109" spans="1:34" x14ac:dyDescent="0.2">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row>
    <row r="110" spans="1:34" x14ac:dyDescent="0.2">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row>
    <row r="111" spans="1:34" x14ac:dyDescent="0.2">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row>
    <row r="112" spans="1:34" x14ac:dyDescent="0.2">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row>
    <row r="113" spans="1:34"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row>
    <row r="114" spans="1:34" x14ac:dyDescent="0.2">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row>
    <row r="115" spans="1:34" x14ac:dyDescent="0.2">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row>
    <row r="116" spans="1:34" x14ac:dyDescent="0.2">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row>
    <row r="117" spans="1:34" x14ac:dyDescent="0.2">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row>
    <row r="118" spans="1:34"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row>
    <row r="119" spans="1:34" x14ac:dyDescent="0.2">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row>
    <row r="120" spans="1:34"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row>
    <row r="121" spans="1:34"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row>
    <row r="122" spans="1:34" x14ac:dyDescent="0.2">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row>
    <row r="123" spans="1:34" x14ac:dyDescent="0.2">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row>
    <row r="124" spans="1:34" x14ac:dyDescent="0.2">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row>
    <row r="125" spans="1:34" x14ac:dyDescent="0.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row>
    <row r="126" spans="1:34" x14ac:dyDescent="0.2">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row>
    <row r="127" spans="1:34" x14ac:dyDescent="0.2">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row>
    <row r="128" spans="1:34" x14ac:dyDescent="0.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row>
    <row r="129" spans="1:34" x14ac:dyDescent="0.2">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row>
    <row r="130" spans="1:34" x14ac:dyDescent="0.2">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row>
    <row r="131" spans="1:34" x14ac:dyDescent="0.2">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row>
    <row r="132" spans="1:34" x14ac:dyDescent="0.2">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row>
    <row r="133" spans="1:34" x14ac:dyDescent="0.2">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row>
  </sheetData>
  <mergeCells count="9">
    <mergeCell ref="B13:I14"/>
    <mergeCell ref="E17:G17"/>
    <mergeCell ref="E16:G16"/>
    <mergeCell ref="C19:D19"/>
    <mergeCell ref="C24:D24"/>
    <mergeCell ref="C23:D23"/>
    <mergeCell ref="C20:D20"/>
    <mergeCell ref="C21:D21"/>
    <mergeCell ref="C22:D22"/>
  </mergeCells>
  <pageMargins left="0.125" right="0.10416666666666667" top="0.1562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3</xdr:col>
                    <xdr:colOff>85725</xdr:colOff>
                    <xdr:row>16</xdr:row>
                    <xdr:rowOff>38100</xdr:rowOff>
                  </from>
                  <to>
                    <xdr:col>3</xdr:col>
                    <xdr:colOff>628650</xdr:colOff>
                    <xdr:row>16</xdr:row>
                    <xdr:rowOff>238125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dimension ref="A1:Y99"/>
  <sheetViews>
    <sheetView topLeftCell="A16" workbookViewId="0">
      <selection activeCell="O12" sqref="O12"/>
    </sheetView>
  </sheetViews>
  <sheetFormatPr baseColWidth="10" defaultRowHeight="12" x14ac:dyDescent="0.2"/>
  <cols>
    <col min="1" max="2" width="5.28515625" style="34" customWidth="1"/>
    <col min="3" max="3" width="12.5703125" style="34" customWidth="1"/>
    <col min="4" max="4" width="4.28515625" style="34" customWidth="1"/>
    <col min="5" max="5" width="8.28515625" style="34" customWidth="1"/>
    <col min="6" max="13" width="12.5703125" style="34" customWidth="1"/>
    <col min="14" max="14" width="0.42578125" style="34" customWidth="1"/>
    <col min="15" max="16384" width="11.42578125" style="34"/>
  </cols>
  <sheetData>
    <row r="1" spans="1:25" x14ac:dyDescent="0.2">
      <c r="A1" s="24"/>
      <c r="B1" s="24"/>
      <c r="C1" s="24"/>
      <c r="D1" s="24"/>
      <c r="E1" s="24"/>
      <c r="F1" s="24"/>
      <c r="G1" s="24"/>
      <c r="H1" s="24"/>
      <c r="I1" s="24"/>
      <c r="J1" s="24"/>
      <c r="K1" s="24"/>
      <c r="L1" s="24"/>
      <c r="M1" s="24"/>
      <c r="N1" s="24"/>
      <c r="O1" s="24"/>
      <c r="P1" s="24"/>
      <c r="Q1" s="24"/>
      <c r="R1" s="24"/>
      <c r="S1" s="24"/>
      <c r="T1" s="24"/>
      <c r="U1" s="24"/>
      <c r="V1" s="24"/>
      <c r="W1" s="24"/>
      <c r="X1" s="24"/>
      <c r="Y1" s="24"/>
    </row>
    <row r="2" spans="1:25" x14ac:dyDescent="0.2">
      <c r="A2" s="24"/>
      <c r="B2" s="24"/>
      <c r="C2" s="24"/>
      <c r="D2" s="24"/>
      <c r="E2" s="24"/>
      <c r="F2" s="24"/>
      <c r="G2" s="24"/>
      <c r="H2" s="24"/>
      <c r="I2" s="24"/>
      <c r="J2" s="24"/>
      <c r="K2" s="24"/>
      <c r="L2" s="24"/>
      <c r="M2" s="24"/>
      <c r="N2" s="24"/>
      <c r="O2" s="24"/>
      <c r="P2" s="24"/>
      <c r="Q2" s="24"/>
      <c r="R2" s="24"/>
      <c r="S2" s="24"/>
      <c r="T2" s="24"/>
      <c r="U2" s="24"/>
      <c r="V2" s="24"/>
      <c r="W2" s="24"/>
      <c r="X2" s="24"/>
      <c r="Y2" s="24"/>
    </row>
    <row r="3" spans="1:25" x14ac:dyDescent="0.2">
      <c r="A3" s="24"/>
      <c r="B3" s="24"/>
      <c r="C3" s="24"/>
      <c r="D3" s="24"/>
      <c r="E3" s="24"/>
      <c r="F3" s="24"/>
      <c r="G3" s="24"/>
      <c r="H3" s="24"/>
      <c r="I3" s="24"/>
      <c r="J3" s="24"/>
      <c r="K3" s="24"/>
      <c r="L3" s="24"/>
      <c r="M3" s="24"/>
      <c r="N3" s="24"/>
      <c r="O3" s="24"/>
      <c r="P3" s="24"/>
      <c r="Q3" s="24"/>
      <c r="R3" s="24"/>
      <c r="S3" s="24"/>
      <c r="T3" s="24"/>
      <c r="U3" s="24"/>
      <c r="V3" s="24"/>
      <c r="W3" s="24"/>
      <c r="X3" s="24"/>
      <c r="Y3" s="24"/>
    </row>
    <row r="4" spans="1:25" x14ac:dyDescent="0.2">
      <c r="A4" s="24"/>
      <c r="B4" s="24"/>
      <c r="C4" s="24"/>
      <c r="D4" s="24"/>
      <c r="E4" s="24"/>
      <c r="F4" s="24"/>
      <c r="G4" s="24"/>
      <c r="H4" s="24"/>
      <c r="I4" s="24"/>
      <c r="J4" s="24"/>
      <c r="K4" s="24"/>
      <c r="L4" s="24"/>
      <c r="M4" s="24"/>
      <c r="N4" s="24"/>
      <c r="O4" s="24"/>
      <c r="P4" s="24"/>
      <c r="Q4" s="24"/>
      <c r="R4" s="24"/>
      <c r="S4" s="24"/>
      <c r="T4" s="24"/>
      <c r="U4" s="24"/>
      <c r="V4" s="24"/>
      <c r="W4" s="24"/>
      <c r="X4" s="24"/>
      <c r="Y4" s="24"/>
    </row>
    <row r="5" spans="1:25" x14ac:dyDescent="0.2">
      <c r="A5" s="24"/>
      <c r="B5" s="24"/>
      <c r="C5" s="24"/>
      <c r="D5" s="24"/>
      <c r="E5" s="24"/>
      <c r="F5" s="24"/>
      <c r="G5" s="24"/>
      <c r="H5" s="24"/>
      <c r="I5" s="24"/>
      <c r="J5" s="24"/>
      <c r="K5" s="24"/>
      <c r="L5" s="24"/>
      <c r="M5" s="24"/>
      <c r="N5" s="24"/>
      <c r="O5" s="24"/>
      <c r="P5" s="24"/>
      <c r="Q5" s="24"/>
      <c r="R5" s="24"/>
      <c r="S5" s="24"/>
      <c r="T5" s="24"/>
      <c r="U5" s="24"/>
      <c r="V5" s="24"/>
      <c r="W5" s="24"/>
      <c r="X5" s="24"/>
      <c r="Y5" s="24"/>
    </row>
    <row r="6" spans="1:25" x14ac:dyDescent="0.2">
      <c r="A6" s="24"/>
      <c r="B6" s="24"/>
      <c r="C6" s="24"/>
      <c r="D6" s="24"/>
      <c r="E6" s="24"/>
      <c r="F6" s="24"/>
      <c r="G6" s="24"/>
      <c r="H6" s="24"/>
      <c r="I6" s="24"/>
      <c r="J6" s="24"/>
      <c r="K6" s="24"/>
      <c r="L6" s="24"/>
      <c r="M6" s="24"/>
      <c r="N6" s="24"/>
      <c r="O6" s="24"/>
      <c r="P6" s="24"/>
      <c r="Q6" s="24"/>
      <c r="R6" s="24"/>
      <c r="S6" s="24"/>
      <c r="T6" s="24"/>
      <c r="U6" s="24"/>
      <c r="V6" s="24"/>
      <c r="W6" s="24"/>
      <c r="X6" s="24"/>
      <c r="Y6" s="24"/>
    </row>
    <row r="7" spans="1:25" x14ac:dyDescent="0.2">
      <c r="A7" s="24"/>
      <c r="B7" s="24"/>
      <c r="C7" s="24"/>
      <c r="D7" s="24"/>
      <c r="E7" s="24"/>
      <c r="F7" s="24"/>
      <c r="G7" s="24"/>
      <c r="H7" s="24"/>
      <c r="I7" s="24"/>
      <c r="J7" s="24"/>
      <c r="K7" s="24"/>
      <c r="L7" s="24"/>
      <c r="M7" s="24"/>
      <c r="N7" s="24"/>
      <c r="O7" s="24"/>
      <c r="P7" s="24"/>
      <c r="Q7" s="24"/>
      <c r="R7" s="24"/>
      <c r="S7" s="24"/>
      <c r="T7" s="24"/>
      <c r="U7" s="24"/>
      <c r="V7" s="24"/>
      <c r="W7" s="24"/>
      <c r="X7" s="24"/>
      <c r="Y7" s="24"/>
    </row>
    <row r="8" spans="1:25" x14ac:dyDescent="0.2">
      <c r="A8" s="24"/>
      <c r="B8" s="24"/>
      <c r="C8" s="24"/>
      <c r="D8" s="24"/>
      <c r="E8" s="24"/>
      <c r="F8" s="24"/>
      <c r="G8" s="24"/>
      <c r="H8" s="24"/>
      <c r="I8" s="24"/>
      <c r="J8" s="24"/>
      <c r="K8" s="24"/>
      <c r="L8" s="24"/>
      <c r="M8" s="24"/>
      <c r="N8" s="24"/>
      <c r="O8" s="24"/>
      <c r="P8" s="24"/>
      <c r="Q8" s="24"/>
      <c r="R8" s="24"/>
      <c r="S8" s="24"/>
      <c r="T8" s="24"/>
      <c r="U8" s="24"/>
      <c r="V8" s="24"/>
      <c r="W8" s="24"/>
      <c r="X8" s="24"/>
      <c r="Y8" s="24"/>
    </row>
    <row r="9" spans="1:25" ht="21.75" thickBot="1" x14ac:dyDescent="0.4">
      <c r="A9" s="24"/>
      <c r="B9" s="317" t="s">
        <v>149</v>
      </c>
      <c r="C9" s="317"/>
      <c r="D9" s="317"/>
      <c r="E9" s="317"/>
      <c r="F9" s="317"/>
      <c r="G9" s="317"/>
      <c r="H9" s="317"/>
      <c r="I9" s="317"/>
      <c r="J9" s="317"/>
      <c r="K9" s="317"/>
      <c r="L9" s="317"/>
      <c r="M9" s="317"/>
      <c r="N9" s="24"/>
      <c r="O9" s="24"/>
      <c r="P9" s="24"/>
      <c r="Q9" s="24"/>
      <c r="R9" s="24"/>
      <c r="S9" s="24"/>
      <c r="T9" s="24"/>
      <c r="U9" s="24"/>
      <c r="V9" s="24"/>
      <c r="W9" s="24"/>
      <c r="X9" s="24"/>
      <c r="Y9" s="24"/>
    </row>
    <row r="10" spans="1:25" ht="12.75" thickTop="1"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row>
    <row r="11" spans="1:25" ht="13.5" x14ac:dyDescent="0.25">
      <c r="A11" s="24"/>
      <c r="B11" s="24"/>
      <c r="C11" s="42" t="s">
        <v>159</v>
      </c>
      <c r="D11" s="24"/>
      <c r="E11" s="24"/>
      <c r="F11" s="24"/>
      <c r="G11" s="24"/>
      <c r="H11" s="24"/>
      <c r="I11" s="24"/>
      <c r="J11" s="24"/>
      <c r="K11" s="24"/>
      <c r="L11" s="24"/>
      <c r="M11" s="24"/>
      <c r="N11" s="24"/>
      <c r="O11" s="24"/>
      <c r="P11" s="24"/>
      <c r="Q11" s="24"/>
      <c r="R11" s="24"/>
      <c r="S11" s="24"/>
      <c r="T11" s="24"/>
      <c r="U11" s="24"/>
      <c r="V11" s="24"/>
      <c r="W11" s="24"/>
      <c r="X11" s="24"/>
      <c r="Y11" s="24"/>
    </row>
    <row r="12" spans="1:25" ht="12.75" thickBot="1" x14ac:dyDescent="0.25">
      <c r="A12" s="24"/>
      <c r="B12" s="24"/>
      <c r="C12" s="24"/>
      <c r="D12" s="24"/>
      <c r="E12" s="24"/>
      <c r="F12" s="24"/>
      <c r="G12" s="24"/>
      <c r="H12" s="24"/>
      <c r="I12" s="24"/>
      <c r="J12" s="24"/>
      <c r="K12" s="24"/>
      <c r="L12" s="24"/>
      <c r="M12" s="24"/>
      <c r="N12" s="24"/>
      <c r="O12" s="24"/>
      <c r="P12" s="24"/>
      <c r="Q12" s="24"/>
      <c r="R12" s="24"/>
      <c r="S12" s="24"/>
      <c r="T12" s="24"/>
      <c r="U12" s="24"/>
      <c r="V12" s="24"/>
      <c r="W12" s="24"/>
      <c r="X12" s="24"/>
      <c r="Y12" s="24"/>
    </row>
    <row r="13" spans="1:25" ht="13.5" thickTop="1" thickBot="1" x14ac:dyDescent="0.25">
      <c r="A13" s="24"/>
      <c r="B13" s="24"/>
      <c r="C13" s="24"/>
      <c r="D13" s="14"/>
      <c r="E13" s="24" t="s">
        <v>165</v>
      </c>
      <c r="F13" s="24"/>
      <c r="G13" s="24"/>
      <c r="H13" s="24"/>
      <c r="I13" s="24"/>
      <c r="J13" s="24"/>
      <c r="K13" s="24"/>
      <c r="L13" s="24"/>
      <c r="M13" s="24"/>
      <c r="N13" s="24"/>
      <c r="O13" s="24"/>
      <c r="P13" s="24"/>
      <c r="Q13" s="24"/>
      <c r="R13" s="24"/>
      <c r="S13" s="24"/>
      <c r="T13" s="24"/>
      <c r="U13" s="24"/>
      <c r="V13" s="24"/>
      <c r="W13" s="24"/>
      <c r="X13" s="24"/>
      <c r="Y13" s="24"/>
    </row>
    <row r="14" spans="1:25" ht="13.5" thickTop="1" thickBot="1" x14ac:dyDescent="0.25">
      <c r="A14" s="24"/>
      <c r="B14" s="24"/>
      <c r="C14" s="24"/>
      <c r="D14" s="14"/>
      <c r="E14" s="24" t="s">
        <v>166</v>
      </c>
      <c r="F14" s="24"/>
      <c r="G14" s="24"/>
      <c r="H14" s="24"/>
      <c r="I14" s="24"/>
      <c r="J14" s="24"/>
      <c r="K14" s="24"/>
      <c r="L14" s="24"/>
      <c r="M14" s="24"/>
      <c r="N14" s="24"/>
      <c r="O14" s="24"/>
      <c r="P14" s="24"/>
      <c r="Q14" s="24"/>
      <c r="R14" s="24"/>
      <c r="S14" s="24"/>
      <c r="T14" s="24"/>
      <c r="U14" s="24"/>
      <c r="V14" s="24"/>
      <c r="W14" s="24"/>
      <c r="X14" s="24"/>
      <c r="Y14" s="24"/>
    </row>
    <row r="15" spans="1:25" ht="12.75" thickTop="1" x14ac:dyDescent="0.2">
      <c r="A15" s="24"/>
      <c r="B15" s="24"/>
      <c r="C15" s="24"/>
      <c r="D15" s="24"/>
      <c r="E15" s="24"/>
      <c r="F15" s="24"/>
      <c r="G15" s="24"/>
      <c r="H15" s="24"/>
      <c r="I15" s="24"/>
      <c r="J15" s="24"/>
      <c r="K15" s="24"/>
      <c r="L15" s="24"/>
      <c r="M15" s="24"/>
      <c r="N15" s="24"/>
      <c r="O15" s="24"/>
      <c r="P15" s="24"/>
      <c r="Q15" s="24"/>
      <c r="R15" s="24"/>
      <c r="S15" s="24"/>
      <c r="T15" s="24"/>
      <c r="U15" s="24"/>
      <c r="V15" s="24"/>
      <c r="W15" s="24"/>
      <c r="X15" s="24"/>
      <c r="Y15" s="24"/>
    </row>
    <row r="16" spans="1:25" x14ac:dyDescent="0.2">
      <c r="A16" s="24"/>
      <c r="B16" s="24"/>
      <c r="C16" s="24"/>
      <c r="D16" s="24"/>
      <c r="E16" s="24"/>
      <c r="F16" s="24"/>
      <c r="G16" s="24"/>
      <c r="H16" s="24"/>
      <c r="I16" s="24"/>
      <c r="J16" s="24"/>
      <c r="K16" s="24"/>
      <c r="L16" s="24"/>
      <c r="M16" s="24"/>
      <c r="N16" s="24"/>
      <c r="O16" s="24"/>
      <c r="P16" s="24"/>
      <c r="Q16" s="24"/>
      <c r="R16" s="24"/>
      <c r="S16" s="24"/>
      <c r="T16" s="24"/>
      <c r="U16" s="24"/>
      <c r="V16" s="24"/>
      <c r="W16" s="24"/>
      <c r="X16" s="24"/>
      <c r="Y16" s="24"/>
    </row>
    <row r="17" spans="1:25" ht="13.5" x14ac:dyDescent="0.25">
      <c r="A17" s="24"/>
      <c r="B17" s="24"/>
      <c r="C17" s="42" t="s">
        <v>160</v>
      </c>
      <c r="D17" s="24"/>
      <c r="E17" s="24"/>
      <c r="F17" s="24"/>
      <c r="G17" s="24"/>
      <c r="H17" s="24"/>
      <c r="I17" s="24"/>
      <c r="J17" s="24"/>
      <c r="K17" s="24"/>
      <c r="L17" s="24"/>
      <c r="M17" s="24"/>
      <c r="N17" s="24"/>
      <c r="O17" s="24"/>
      <c r="P17" s="24"/>
      <c r="Q17" s="24"/>
      <c r="R17" s="24"/>
      <c r="S17" s="24"/>
      <c r="T17" s="24"/>
      <c r="U17" s="24"/>
      <c r="V17" s="24"/>
      <c r="W17" s="24"/>
      <c r="X17" s="24"/>
      <c r="Y17" s="24"/>
    </row>
    <row r="18" spans="1:25" ht="17.25" customHeight="1" x14ac:dyDescent="0.2">
      <c r="A18" s="24"/>
      <c r="B18" s="24"/>
      <c r="C18" s="231" t="s">
        <v>161</v>
      </c>
      <c r="D18" s="199"/>
      <c r="E18" s="199"/>
      <c r="F18" s="199"/>
      <c r="G18" s="199"/>
      <c r="H18" s="199"/>
      <c r="I18" s="199"/>
      <c r="J18" s="199"/>
      <c r="K18" s="202"/>
      <c r="L18" s="202"/>
      <c r="M18" s="202"/>
      <c r="N18" s="24"/>
      <c r="O18" s="24"/>
      <c r="P18" s="24"/>
      <c r="Q18" s="24"/>
      <c r="R18" s="24"/>
      <c r="S18" s="24"/>
      <c r="T18" s="24"/>
      <c r="U18" s="24"/>
      <c r="V18" s="24"/>
      <c r="W18" s="24"/>
      <c r="X18" s="24"/>
      <c r="Y18" s="24"/>
    </row>
    <row r="19" spans="1:25" ht="12.75" thickBot="1" x14ac:dyDescent="0.25">
      <c r="A19" s="24"/>
      <c r="B19" s="24"/>
      <c r="C19" s="24"/>
      <c r="D19" s="24"/>
      <c r="E19" s="24"/>
      <c r="F19" s="24"/>
      <c r="G19" s="24"/>
      <c r="H19" s="24"/>
      <c r="I19" s="24"/>
      <c r="J19" s="24"/>
      <c r="K19" s="24"/>
      <c r="L19" s="24"/>
      <c r="M19" s="24"/>
      <c r="N19" s="24"/>
      <c r="O19" s="24"/>
      <c r="P19" s="24"/>
      <c r="Q19" s="24"/>
      <c r="R19" s="24"/>
      <c r="S19" s="24"/>
      <c r="T19" s="24"/>
      <c r="U19" s="24"/>
      <c r="V19" s="24"/>
      <c r="W19" s="24"/>
      <c r="X19" s="24"/>
      <c r="Y19" s="24"/>
    </row>
    <row r="20" spans="1:25" ht="12.75" hidden="1" thickBot="1" x14ac:dyDescent="0.25">
      <c r="A20" s="24"/>
      <c r="B20" s="24"/>
      <c r="C20" s="24"/>
      <c r="D20" s="24"/>
      <c r="E20" s="107">
        <f>'COSTOS III'!D22</f>
        <v>0</v>
      </c>
      <c r="F20" s="24"/>
      <c r="G20" s="24"/>
      <c r="H20" s="24"/>
      <c r="I20" s="24"/>
      <c r="J20" s="24"/>
      <c r="K20" s="24"/>
      <c r="L20" s="24"/>
      <c r="M20" s="24"/>
      <c r="N20" s="24"/>
      <c r="O20" s="24"/>
      <c r="P20" s="24"/>
      <c r="Q20" s="24"/>
      <c r="R20" s="24"/>
      <c r="S20" s="24"/>
      <c r="T20" s="24"/>
      <c r="U20" s="24"/>
      <c r="V20" s="24"/>
      <c r="W20" s="24"/>
      <c r="X20" s="24"/>
      <c r="Y20" s="24"/>
    </row>
    <row r="21" spans="1:25" s="48" customFormat="1" ht="13.5" thickTop="1" thickBot="1" x14ac:dyDescent="0.25">
      <c r="A21" s="47"/>
      <c r="B21" s="117" t="s">
        <v>162</v>
      </c>
      <c r="C21" s="117" t="s">
        <v>158</v>
      </c>
      <c r="D21" s="419" t="s">
        <v>91</v>
      </c>
      <c r="E21" s="419"/>
      <c r="F21" s="117" t="s">
        <v>92</v>
      </c>
      <c r="G21" s="117" t="s">
        <v>93</v>
      </c>
      <c r="H21" s="117" t="s">
        <v>94</v>
      </c>
      <c r="I21" s="117" t="s">
        <v>95</v>
      </c>
      <c r="J21" s="117" t="s">
        <v>96</v>
      </c>
      <c r="K21" s="117" t="s">
        <v>97</v>
      </c>
      <c r="L21" s="117" t="s">
        <v>98</v>
      </c>
      <c r="M21" s="117" t="s">
        <v>99</v>
      </c>
      <c r="N21" s="47"/>
      <c r="O21" s="47"/>
      <c r="P21" s="47"/>
      <c r="Q21" s="47"/>
      <c r="R21" s="47"/>
      <c r="S21" s="47"/>
      <c r="T21" s="47"/>
      <c r="U21" s="47"/>
      <c r="V21" s="47"/>
      <c r="W21" s="47"/>
      <c r="X21" s="47"/>
      <c r="Y21" s="47"/>
    </row>
    <row r="22" spans="1:25" ht="16.5" customHeight="1" thickTop="1" thickBot="1" x14ac:dyDescent="0.25">
      <c r="A22" s="24"/>
      <c r="B22" s="117" t="s">
        <v>113</v>
      </c>
      <c r="C22" s="92"/>
      <c r="D22" s="387"/>
      <c r="E22" s="388"/>
      <c r="F22" s="92"/>
      <c r="G22" s="92"/>
      <c r="H22" s="92"/>
      <c r="I22" s="92"/>
      <c r="J22" s="92"/>
      <c r="K22" s="92"/>
      <c r="L22" s="92"/>
      <c r="M22" s="92"/>
      <c r="N22" s="24"/>
      <c r="O22" s="24"/>
      <c r="P22" s="24"/>
      <c r="Q22" s="24"/>
      <c r="R22" s="24"/>
      <c r="S22" s="24"/>
      <c r="T22" s="24"/>
      <c r="U22" s="24"/>
      <c r="V22" s="24"/>
      <c r="W22" s="24"/>
      <c r="X22" s="24"/>
      <c r="Y22" s="24"/>
    </row>
    <row r="23" spans="1:25" ht="12.75" thickTop="1" x14ac:dyDescent="0.2">
      <c r="A23" s="24"/>
      <c r="B23" s="24"/>
      <c r="C23" s="24"/>
      <c r="D23" s="24"/>
      <c r="E23" s="24"/>
      <c r="F23" s="24"/>
      <c r="G23" s="24"/>
      <c r="H23" s="24"/>
      <c r="I23" s="24"/>
      <c r="J23" s="24"/>
      <c r="K23" s="24"/>
      <c r="L23" s="24"/>
      <c r="M23" s="24"/>
      <c r="N23" s="24"/>
      <c r="O23" s="24"/>
      <c r="P23" s="24"/>
      <c r="Q23" s="24"/>
      <c r="R23" s="24"/>
      <c r="S23" s="24"/>
      <c r="T23" s="24"/>
      <c r="U23" s="24"/>
      <c r="V23" s="24"/>
      <c r="W23" s="24"/>
      <c r="X23" s="24"/>
      <c r="Y23" s="24"/>
    </row>
    <row r="24" spans="1:25" x14ac:dyDescent="0.2">
      <c r="A24" s="24"/>
      <c r="B24" s="24"/>
      <c r="C24" s="24"/>
      <c r="D24" s="24"/>
      <c r="E24" s="24"/>
      <c r="F24" s="24"/>
      <c r="G24" s="24"/>
      <c r="H24" s="24"/>
      <c r="I24" s="24"/>
      <c r="J24" s="24"/>
      <c r="K24" s="24"/>
      <c r="L24" s="24"/>
      <c r="M24" s="24"/>
      <c r="N24" s="24"/>
      <c r="O24" s="24"/>
      <c r="P24" s="24"/>
      <c r="Q24" s="24"/>
      <c r="R24" s="24"/>
      <c r="S24" s="24"/>
      <c r="T24" s="24"/>
      <c r="U24" s="24"/>
      <c r="V24" s="24"/>
      <c r="W24" s="24"/>
      <c r="X24" s="24"/>
      <c r="Y24" s="24"/>
    </row>
    <row r="25" spans="1:25" ht="13.5" x14ac:dyDescent="0.25">
      <c r="A25" s="24"/>
      <c r="B25" s="24"/>
      <c r="C25" s="42" t="s">
        <v>163</v>
      </c>
      <c r="D25" s="24"/>
      <c r="E25" s="24"/>
      <c r="F25" s="24"/>
      <c r="G25" s="24"/>
      <c r="H25" s="24"/>
      <c r="I25" s="24"/>
      <c r="J25" s="24"/>
      <c r="K25" s="24"/>
      <c r="L25" s="24"/>
      <c r="M25" s="24"/>
      <c r="N25" s="24"/>
      <c r="O25" s="24"/>
      <c r="P25" s="24"/>
      <c r="Q25" s="24"/>
      <c r="R25" s="24"/>
      <c r="S25" s="24"/>
      <c r="T25" s="24"/>
      <c r="U25" s="24"/>
      <c r="V25" s="24"/>
      <c r="W25" s="24"/>
      <c r="X25" s="24"/>
      <c r="Y25" s="24"/>
    </row>
    <row r="26" spans="1:25" ht="19.5" customHeight="1" x14ac:dyDescent="0.2">
      <c r="A26" s="24"/>
      <c r="B26" s="24"/>
      <c r="C26" s="231" t="s">
        <v>2712</v>
      </c>
      <c r="D26" s="199"/>
      <c r="E26" s="199"/>
      <c r="F26" s="199"/>
      <c r="G26" s="199"/>
      <c r="H26" s="199"/>
      <c r="I26" s="199"/>
      <c r="J26" s="199"/>
      <c r="K26" s="199"/>
      <c r="L26" s="199"/>
      <c r="M26" s="199"/>
      <c r="N26" s="199"/>
      <c r="O26" s="24"/>
      <c r="P26" s="24"/>
      <c r="Q26" s="24"/>
      <c r="R26" s="24"/>
      <c r="S26" s="24"/>
      <c r="T26" s="24"/>
      <c r="U26" s="24"/>
      <c r="V26" s="24"/>
      <c r="W26" s="24"/>
      <c r="X26" s="24"/>
      <c r="Y26" s="24"/>
    </row>
    <row r="27" spans="1:25" ht="13.5" x14ac:dyDescent="0.25">
      <c r="A27" s="24"/>
      <c r="B27" s="24"/>
      <c r="C27" s="42"/>
      <c r="D27" s="24"/>
      <c r="E27" s="24"/>
      <c r="F27" s="24"/>
      <c r="G27" s="24"/>
      <c r="H27" s="24"/>
      <c r="I27" s="24"/>
      <c r="J27" s="24"/>
      <c r="K27" s="24"/>
      <c r="L27" s="24"/>
      <c r="M27" s="24"/>
      <c r="N27" s="24"/>
      <c r="O27" s="24"/>
      <c r="P27" s="24"/>
      <c r="Q27" s="24"/>
      <c r="R27" s="24"/>
      <c r="S27" s="24"/>
      <c r="T27" s="24"/>
      <c r="U27" s="24"/>
      <c r="V27" s="24"/>
      <c r="W27" s="24"/>
      <c r="X27" s="24"/>
      <c r="Y27" s="24"/>
    </row>
    <row r="28" spans="1:25" ht="12.75" thickBot="1" x14ac:dyDescent="0.25">
      <c r="A28" s="24"/>
      <c r="B28" s="24"/>
      <c r="C28" s="24"/>
      <c r="D28" s="24"/>
      <c r="E28" s="24"/>
      <c r="F28" s="24"/>
      <c r="G28" s="24"/>
      <c r="H28" s="24"/>
      <c r="I28" s="24"/>
      <c r="J28" s="24"/>
      <c r="K28" s="24"/>
      <c r="L28" s="24"/>
      <c r="M28" s="24"/>
      <c r="N28" s="24"/>
      <c r="O28" s="24"/>
      <c r="P28" s="24"/>
      <c r="Q28" s="24"/>
      <c r="R28" s="24"/>
      <c r="S28" s="24"/>
      <c r="T28" s="24"/>
      <c r="U28" s="24"/>
      <c r="V28" s="24"/>
      <c r="W28" s="24"/>
      <c r="X28" s="24"/>
      <c r="Y28" s="24"/>
    </row>
    <row r="29" spans="1:25" ht="13.5" thickTop="1" thickBot="1" x14ac:dyDescent="0.25">
      <c r="A29" s="24"/>
      <c r="B29" s="117" t="s">
        <v>162</v>
      </c>
      <c r="C29" s="117" t="s">
        <v>158</v>
      </c>
      <c r="D29" s="419" t="s">
        <v>91</v>
      </c>
      <c r="E29" s="419"/>
      <c r="F29" s="117" t="s">
        <v>92</v>
      </c>
      <c r="G29" s="117" t="s">
        <v>93</v>
      </c>
      <c r="H29" s="117" t="s">
        <v>94</v>
      </c>
      <c r="I29" s="117" t="s">
        <v>95</v>
      </c>
      <c r="J29" s="117" t="s">
        <v>96</v>
      </c>
      <c r="K29" s="117" t="s">
        <v>97</v>
      </c>
      <c r="L29" s="117" t="s">
        <v>98</v>
      </c>
      <c r="M29" s="117" t="s">
        <v>99</v>
      </c>
      <c r="N29" s="24"/>
      <c r="O29" s="24"/>
      <c r="P29" s="24"/>
      <c r="Q29" s="24"/>
      <c r="R29" s="24"/>
      <c r="S29" s="24"/>
      <c r="T29" s="24"/>
      <c r="U29" s="24"/>
      <c r="V29" s="24"/>
      <c r="W29" s="24"/>
      <c r="X29" s="24"/>
      <c r="Y29" s="24"/>
    </row>
    <row r="30" spans="1:25" ht="16.5" customHeight="1" thickTop="1" thickBot="1" x14ac:dyDescent="0.25">
      <c r="A30" s="24"/>
      <c r="B30" s="117" t="s">
        <v>113</v>
      </c>
      <c r="C30" s="92"/>
      <c r="D30" s="387"/>
      <c r="E30" s="388"/>
      <c r="F30" s="92"/>
      <c r="G30" s="92"/>
      <c r="H30" s="92"/>
      <c r="I30" s="92"/>
      <c r="J30" s="92"/>
      <c r="K30" s="92"/>
      <c r="L30" s="92"/>
      <c r="M30" s="92"/>
      <c r="N30" s="24"/>
      <c r="O30" s="24"/>
      <c r="P30" s="24"/>
      <c r="Q30" s="24"/>
      <c r="R30" s="24"/>
      <c r="S30" s="24"/>
      <c r="T30" s="24"/>
      <c r="U30" s="24"/>
      <c r="V30" s="24"/>
      <c r="W30" s="24"/>
      <c r="X30" s="24"/>
      <c r="Y30" s="24"/>
    </row>
    <row r="31" spans="1:25" ht="12.75" thickTop="1" x14ac:dyDescent="0.2">
      <c r="A31" s="24"/>
      <c r="B31" s="24"/>
      <c r="C31" s="24"/>
      <c r="D31" s="24"/>
      <c r="E31" s="24"/>
      <c r="F31" s="24"/>
      <c r="G31" s="24"/>
      <c r="H31" s="24"/>
      <c r="I31" s="24"/>
      <c r="J31" s="24"/>
      <c r="K31" s="24"/>
      <c r="L31" s="24"/>
      <c r="M31" s="24"/>
      <c r="N31" s="24"/>
      <c r="O31" s="24"/>
      <c r="P31" s="24"/>
      <c r="Q31" s="24"/>
      <c r="R31" s="24"/>
      <c r="S31" s="24"/>
      <c r="T31" s="24"/>
      <c r="U31" s="24"/>
      <c r="V31" s="24"/>
      <c r="W31" s="24"/>
      <c r="X31" s="24"/>
      <c r="Y31" s="24"/>
    </row>
    <row r="32" spans="1:25" x14ac:dyDescent="0.2">
      <c r="A32" s="24"/>
      <c r="B32" s="24"/>
      <c r="C32" s="24"/>
      <c r="D32" s="24"/>
      <c r="E32" s="24"/>
      <c r="F32" s="24"/>
      <c r="G32" s="24"/>
      <c r="H32" s="24"/>
      <c r="I32" s="24"/>
      <c r="J32" s="24"/>
      <c r="K32" s="24"/>
      <c r="L32" s="24"/>
      <c r="M32" s="24"/>
      <c r="N32" s="24"/>
      <c r="O32" s="24"/>
      <c r="P32" s="24"/>
      <c r="Q32" s="24"/>
      <c r="R32" s="24"/>
      <c r="S32" s="24"/>
      <c r="T32" s="24"/>
      <c r="U32" s="24"/>
      <c r="V32" s="24"/>
      <c r="W32" s="24"/>
      <c r="X32" s="24"/>
      <c r="Y32" s="24"/>
    </row>
    <row r="33" spans="1:25" x14ac:dyDescent="0.2">
      <c r="A33" s="24"/>
      <c r="B33" s="24"/>
      <c r="C33" s="24"/>
      <c r="D33" s="24"/>
      <c r="E33" s="24"/>
      <c r="F33" s="24"/>
      <c r="G33" s="24"/>
      <c r="H33" s="24"/>
      <c r="I33" s="24"/>
      <c r="J33" s="24"/>
      <c r="K33" s="24"/>
      <c r="L33" s="24"/>
      <c r="M33" s="24"/>
      <c r="N33" s="24"/>
      <c r="O33" s="24"/>
      <c r="P33" s="24"/>
      <c r="Q33" s="24"/>
      <c r="R33" s="24"/>
      <c r="S33" s="24"/>
      <c r="T33" s="24"/>
      <c r="U33" s="24"/>
      <c r="V33" s="24"/>
      <c r="W33" s="24"/>
      <c r="X33" s="24"/>
      <c r="Y33" s="24"/>
    </row>
    <row r="34" spans="1:25" x14ac:dyDescent="0.2">
      <c r="A34" s="24"/>
      <c r="B34" s="24"/>
      <c r="C34" s="24"/>
      <c r="D34" s="24"/>
      <c r="E34" s="24"/>
      <c r="F34" s="24"/>
      <c r="G34" s="24"/>
      <c r="H34" s="24"/>
      <c r="I34" s="24"/>
      <c r="J34" s="24"/>
      <c r="K34" s="24"/>
      <c r="L34" s="24"/>
      <c r="M34" s="24"/>
      <c r="N34" s="24"/>
      <c r="O34" s="24"/>
      <c r="P34" s="24"/>
      <c r="Q34" s="24"/>
      <c r="R34" s="24"/>
      <c r="S34" s="24"/>
      <c r="T34" s="24"/>
      <c r="U34" s="24"/>
      <c r="V34" s="24"/>
      <c r="W34" s="24"/>
      <c r="X34" s="24"/>
      <c r="Y34" s="24"/>
    </row>
    <row r="35" spans="1:25" x14ac:dyDescent="0.2">
      <c r="A35" s="24"/>
      <c r="B35" s="24"/>
      <c r="C35" s="24"/>
      <c r="D35" s="24"/>
      <c r="E35" s="24"/>
      <c r="F35" s="24"/>
      <c r="G35" s="24"/>
      <c r="H35" s="24"/>
      <c r="I35" s="24"/>
      <c r="J35" s="24"/>
      <c r="K35" s="24"/>
      <c r="L35" s="24"/>
      <c r="M35" s="24"/>
      <c r="N35" s="24"/>
      <c r="O35" s="24"/>
      <c r="P35" s="24"/>
      <c r="Q35" s="24"/>
      <c r="R35" s="24"/>
      <c r="S35" s="24"/>
      <c r="T35" s="24"/>
      <c r="U35" s="24"/>
      <c r="V35" s="24"/>
      <c r="W35" s="24"/>
      <c r="X35" s="24"/>
      <c r="Y35" s="24"/>
    </row>
    <row r="36" spans="1:25" x14ac:dyDescent="0.2">
      <c r="A36" s="24"/>
      <c r="B36" s="24"/>
      <c r="C36" s="24"/>
      <c r="D36" s="24"/>
      <c r="E36" s="24"/>
      <c r="F36" s="24"/>
      <c r="G36" s="24"/>
      <c r="H36" s="24"/>
      <c r="I36" s="24"/>
      <c r="J36" s="24"/>
      <c r="K36" s="24"/>
      <c r="L36" s="24"/>
      <c r="M36" s="24"/>
      <c r="N36" s="24"/>
      <c r="O36" s="24"/>
      <c r="P36" s="24"/>
      <c r="Q36" s="24"/>
      <c r="R36" s="24"/>
      <c r="S36" s="24"/>
      <c r="T36" s="24"/>
      <c r="U36" s="24"/>
      <c r="V36" s="24"/>
      <c r="W36" s="24"/>
      <c r="X36" s="24"/>
      <c r="Y36" s="24"/>
    </row>
    <row r="37" spans="1:25" x14ac:dyDescent="0.2">
      <c r="A37" s="24"/>
      <c r="B37" s="24"/>
      <c r="C37" s="24"/>
      <c r="D37" s="24"/>
      <c r="E37" s="24"/>
      <c r="F37" s="24"/>
      <c r="G37" s="24"/>
      <c r="H37" s="24"/>
      <c r="I37" s="24"/>
      <c r="J37" s="24"/>
      <c r="K37" s="24"/>
      <c r="L37" s="24"/>
      <c r="M37" s="24"/>
      <c r="N37" s="24"/>
      <c r="O37" s="24"/>
      <c r="P37" s="24"/>
      <c r="Q37" s="24"/>
      <c r="R37" s="24"/>
      <c r="S37" s="24"/>
      <c r="T37" s="24"/>
      <c r="U37" s="24"/>
      <c r="V37" s="24"/>
      <c r="W37" s="24"/>
      <c r="X37" s="24"/>
      <c r="Y37" s="24"/>
    </row>
    <row r="38" spans="1:25" x14ac:dyDescent="0.2">
      <c r="A38" s="24"/>
      <c r="B38" s="24"/>
      <c r="C38" s="24"/>
      <c r="D38" s="24"/>
      <c r="E38" s="24"/>
      <c r="F38" s="24"/>
      <c r="G38" s="24"/>
      <c r="H38" s="24"/>
      <c r="I38" s="24"/>
      <c r="J38" s="24"/>
      <c r="K38" s="24"/>
      <c r="L38" s="24"/>
      <c r="M38" s="24"/>
      <c r="N38" s="24"/>
      <c r="O38" s="24"/>
      <c r="P38" s="24"/>
      <c r="Q38" s="24"/>
      <c r="R38" s="24"/>
      <c r="S38" s="24"/>
      <c r="T38" s="24"/>
      <c r="U38" s="24"/>
      <c r="V38" s="24"/>
      <c r="W38" s="24"/>
      <c r="X38" s="24"/>
      <c r="Y38" s="24"/>
    </row>
    <row r="39" spans="1:25" x14ac:dyDescent="0.2">
      <c r="A39" s="24"/>
      <c r="B39" s="24"/>
      <c r="C39" s="24"/>
      <c r="D39" s="24"/>
      <c r="E39" s="24"/>
      <c r="F39" s="24"/>
      <c r="G39" s="24"/>
      <c r="H39" s="24"/>
      <c r="I39" s="24"/>
      <c r="J39" s="24"/>
      <c r="K39" s="24"/>
      <c r="L39" s="24"/>
      <c r="M39" s="24"/>
      <c r="N39" s="24"/>
      <c r="O39" s="24"/>
      <c r="P39" s="24"/>
      <c r="Q39" s="24"/>
      <c r="R39" s="24"/>
      <c r="S39" s="24"/>
      <c r="T39" s="24"/>
      <c r="U39" s="24"/>
      <c r="V39" s="24"/>
      <c r="W39" s="24"/>
      <c r="X39" s="24"/>
      <c r="Y39" s="24"/>
    </row>
    <row r="40" spans="1:25"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row>
    <row r="41" spans="1:25"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row>
    <row r="42" spans="1:25" x14ac:dyDescent="0.2">
      <c r="A42" s="24"/>
      <c r="B42" s="24"/>
      <c r="C42" s="24"/>
      <c r="D42" s="24"/>
      <c r="E42" s="24"/>
      <c r="F42" s="24"/>
      <c r="G42" s="24"/>
      <c r="H42" s="24"/>
      <c r="I42" s="24"/>
      <c r="J42" s="24"/>
      <c r="K42" s="24"/>
      <c r="L42" s="24"/>
      <c r="M42" s="24"/>
      <c r="N42" s="24"/>
      <c r="O42" s="24"/>
      <c r="P42" s="24"/>
      <c r="Q42" s="24"/>
      <c r="R42" s="24"/>
      <c r="S42" s="24"/>
      <c r="T42" s="24"/>
      <c r="U42" s="24"/>
      <c r="V42" s="24"/>
      <c r="W42" s="24"/>
      <c r="X42" s="24"/>
      <c r="Y42" s="24"/>
    </row>
    <row r="43" spans="1:25" x14ac:dyDescent="0.2">
      <c r="A43" s="24"/>
      <c r="B43" s="24"/>
      <c r="C43" s="24"/>
      <c r="D43" s="24"/>
      <c r="E43" s="24"/>
      <c r="F43" s="24"/>
      <c r="G43" s="24"/>
      <c r="H43" s="24"/>
      <c r="I43" s="24"/>
      <c r="J43" s="24"/>
      <c r="K43" s="24"/>
      <c r="L43" s="24"/>
      <c r="M43" s="24"/>
      <c r="N43" s="24"/>
      <c r="O43" s="24"/>
      <c r="P43" s="24"/>
      <c r="Q43" s="24"/>
      <c r="R43" s="24"/>
      <c r="S43" s="24"/>
      <c r="T43" s="24"/>
      <c r="U43" s="24"/>
      <c r="V43" s="24"/>
      <c r="W43" s="24"/>
      <c r="X43" s="24"/>
      <c r="Y43" s="24"/>
    </row>
    <row r="44" spans="1:25" x14ac:dyDescent="0.2">
      <c r="A44" s="24"/>
      <c r="B44" s="24"/>
      <c r="C44" s="24"/>
      <c r="D44" s="24"/>
      <c r="E44" s="24"/>
      <c r="F44" s="24"/>
      <c r="G44" s="24"/>
      <c r="H44" s="24"/>
      <c r="I44" s="24"/>
      <c r="J44" s="24"/>
      <c r="K44" s="24"/>
      <c r="L44" s="24"/>
      <c r="M44" s="24"/>
      <c r="N44" s="24"/>
      <c r="O44" s="24"/>
      <c r="P44" s="24"/>
      <c r="Q44" s="24"/>
      <c r="R44" s="24"/>
      <c r="S44" s="24"/>
      <c r="T44" s="24"/>
      <c r="U44" s="24"/>
      <c r="V44" s="24"/>
      <c r="W44" s="24"/>
      <c r="X44" s="24"/>
      <c r="Y44" s="24"/>
    </row>
    <row r="45" spans="1:25" x14ac:dyDescent="0.2">
      <c r="A45" s="24"/>
      <c r="B45" s="24"/>
      <c r="C45" s="24"/>
      <c r="D45" s="24"/>
      <c r="E45" s="24"/>
      <c r="F45" s="24"/>
      <c r="G45" s="24"/>
      <c r="H45" s="24"/>
      <c r="I45" s="24"/>
      <c r="J45" s="24"/>
      <c r="K45" s="24"/>
      <c r="L45" s="24"/>
      <c r="M45" s="24"/>
      <c r="N45" s="24"/>
      <c r="O45" s="24"/>
      <c r="P45" s="24"/>
      <c r="Q45" s="24"/>
      <c r="R45" s="24"/>
      <c r="S45" s="24"/>
      <c r="T45" s="24"/>
      <c r="U45" s="24"/>
      <c r="V45" s="24"/>
      <c r="W45" s="24"/>
      <c r="X45" s="24"/>
      <c r="Y45" s="24"/>
    </row>
    <row r="46" spans="1:25" x14ac:dyDescent="0.2">
      <c r="A46" s="24"/>
      <c r="B46" s="24"/>
      <c r="C46" s="24"/>
      <c r="D46" s="24"/>
      <c r="E46" s="24"/>
      <c r="F46" s="24"/>
      <c r="G46" s="24"/>
      <c r="H46" s="24"/>
      <c r="I46" s="24"/>
      <c r="J46" s="24"/>
      <c r="K46" s="24"/>
      <c r="L46" s="24"/>
      <c r="M46" s="24"/>
      <c r="N46" s="24"/>
      <c r="O46" s="24"/>
      <c r="P46" s="24"/>
      <c r="Q46" s="24"/>
      <c r="R46" s="24"/>
      <c r="S46" s="24"/>
      <c r="T46" s="24"/>
      <c r="U46" s="24"/>
      <c r="V46" s="24"/>
      <c r="W46" s="24"/>
      <c r="X46" s="24"/>
      <c r="Y46" s="24"/>
    </row>
    <row r="47" spans="1:25"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row>
    <row r="48" spans="1:25"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row>
    <row r="49" spans="1:25" x14ac:dyDescent="0.2">
      <c r="A49" s="24"/>
      <c r="B49" s="24"/>
      <c r="C49" s="24"/>
      <c r="D49" s="24"/>
      <c r="E49" s="24"/>
      <c r="F49" s="24"/>
      <c r="G49" s="24"/>
      <c r="H49" s="24"/>
      <c r="I49" s="24"/>
      <c r="J49" s="24"/>
      <c r="K49" s="24"/>
      <c r="L49" s="24"/>
      <c r="M49" s="24"/>
      <c r="N49" s="24"/>
      <c r="O49" s="24"/>
      <c r="P49" s="24"/>
      <c r="Q49" s="24"/>
      <c r="R49" s="24"/>
      <c r="S49" s="24"/>
      <c r="T49" s="24"/>
      <c r="U49" s="24"/>
      <c r="V49" s="24"/>
      <c r="W49" s="24"/>
      <c r="X49" s="24"/>
      <c r="Y49" s="24"/>
    </row>
    <row r="50" spans="1:25" x14ac:dyDescent="0.2">
      <c r="A50" s="24"/>
      <c r="B50" s="24"/>
      <c r="C50" s="24"/>
      <c r="D50" s="24"/>
      <c r="E50" s="24"/>
      <c r="F50" s="24"/>
      <c r="G50" s="24"/>
      <c r="H50" s="24"/>
      <c r="I50" s="24"/>
      <c r="J50" s="24"/>
      <c r="K50" s="24"/>
      <c r="L50" s="24"/>
      <c r="M50" s="24"/>
      <c r="N50" s="24"/>
      <c r="O50" s="24"/>
      <c r="P50" s="24"/>
      <c r="Q50" s="24"/>
      <c r="R50" s="24"/>
      <c r="S50" s="24"/>
      <c r="T50" s="24"/>
      <c r="U50" s="24"/>
      <c r="V50" s="24"/>
      <c r="W50" s="24"/>
      <c r="X50" s="24"/>
      <c r="Y50" s="24"/>
    </row>
    <row r="51" spans="1:25" x14ac:dyDescent="0.2">
      <c r="A51" s="24"/>
      <c r="B51" s="24"/>
      <c r="C51" s="24"/>
      <c r="D51" s="24"/>
      <c r="E51" s="24"/>
      <c r="F51" s="24"/>
      <c r="G51" s="24"/>
      <c r="H51" s="24"/>
      <c r="I51" s="24"/>
      <c r="J51" s="24"/>
      <c r="K51" s="24"/>
      <c r="L51" s="24"/>
      <c r="M51" s="24"/>
      <c r="N51" s="24"/>
      <c r="O51" s="24"/>
      <c r="P51" s="24"/>
      <c r="Q51" s="24"/>
      <c r="R51" s="24"/>
      <c r="S51" s="24"/>
      <c r="T51" s="24"/>
      <c r="U51" s="24"/>
      <c r="V51" s="24"/>
      <c r="W51" s="24"/>
      <c r="X51" s="24"/>
      <c r="Y51" s="24"/>
    </row>
    <row r="52" spans="1:25" x14ac:dyDescent="0.2">
      <c r="A52" s="24"/>
      <c r="B52" s="24"/>
      <c r="C52" s="24"/>
      <c r="D52" s="24"/>
      <c r="E52" s="24"/>
      <c r="F52" s="24"/>
      <c r="G52" s="24"/>
      <c r="H52" s="24"/>
      <c r="I52" s="24"/>
      <c r="J52" s="24"/>
      <c r="K52" s="24"/>
      <c r="L52" s="24"/>
      <c r="M52" s="24"/>
      <c r="N52" s="24"/>
      <c r="O52" s="24"/>
      <c r="P52" s="24"/>
      <c r="Q52" s="24"/>
      <c r="R52" s="24"/>
      <c r="S52" s="24"/>
      <c r="T52" s="24"/>
      <c r="U52" s="24"/>
      <c r="V52" s="24"/>
      <c r="W52" s="24"/>
      <c r="X52" s="24"/>
      <c r="Y52" s="24"/>
    </row>
    <row r="53" spans="1:25" x14ac:dyDescent="0.2">
      <c r="A53" s="24"/>
      <c r="B53" s="24"/>
      <c r="C53" s="24"/>
      <c r="D53" s="24"/>
      <c r="E53" s="24"/>
      <c r="F53" s="24"/>
      <c r="G53" s="24"/>
      <c r="H53" s="24"/>
      <c r="I53" s="24"/>
      <c r="J53" s="24"/>
      <c r="K53" s="24"/>
      <c r="L53" s="24"/>
      <c r="M53" s="24"/>
      <c r="N53" s="24"/>
      <c r="O53" s="24"/>
      <c r="P53" s="24"/>
      <c r="Q53" s="24"/>
      <c r="R53" s="24"/>
      <c r="S53" s="24"/>
      <c r="T53" s="24"/>
      <c r="U53" s="24"/>
      <c r="V53" s="24"/>
      <c r="W53" s="24"/>
      <c r="X53" s="24"/>
      <c r="Y53" s="24"/>
    </row>
    <row r="54" spans="1:25" x14ac:dyDescent="0.2">
      <c r="A54" s="24"/>
      <c r="B54" s="24"/>
      <c r="C54" s="24"/>
      <c r="D54" s="24"/>
      <c r="E54" s="24"/>
      <c r="F54" s="24"/>
      <c r="G54" s="24"/>
      <c r="H54" s="24"/>
      <c r="I54" s="24"/>
      <c r="J54" s="24"/>
      <c r="K54" s="24"/>
      <c r="L54" s="24"/>
      <c r="M54" s="24"/>
      <c r="N54" s="24"/>
      <c r="O54" s="24"/>
      <c r="P54" s="24"/>
      <c r="Q54" s="24"/>
      <c r="R54" s="24"/>
      <c r="S54" s="24"/>
      <c r="T54" s="24"/>
      <c r="U54" s="24"/>
      <c r="V54" s="24"/>
      <c r="W54" s="24"/>
      <c r="X54" s="24"/>
      <c r="Y54" s="24"/>
    </row>
    <row r="55" spans="1:25" x14ac:dyDescent="0.2">
      <c r="A55" s="24"/>
      <c r="B55" s="24"/>
      <c r="C55" s="24"/>
      <c r="D55" s="24"/>
      <c r="E55" s="24"/>
      <c r="F55" s="24"/>
      <c r="G55" s="24"/>
      <c r="H55" s="24"/>
      <c r="I55" s="24"/>
      <c r="J55" s="24"/>
      <c r="K55" s="24"/>
      <c r="L55" s="24"/>
      <c r="M55" s="24"/>
      <c r="N55" s="24"/>
      <c r="O55" s="24"/>
      <c r="P55" s="24"/>
      <c r="Q55" s="24"/>
      <c r="R55" s="24"/>
      <c r="S55" s="24"/>
      <c r="T55" s="24"/>
      <c r="U55" s="24"/>
      <c r="V55" s="24"/>
      <c r="W55" s="24"/>
      <c r="X55" s="24"/>
      <c r="Y55" s="24"/>
    </row>
    <row r="56" spans="1:25"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row>
    <row r="57" spans="1:25" x14ac:dyDescent="0.2">
      <c r="A57" s="24"/>
      <c r="B57" s="24"/>
      <c r="C57" s="24"/>
      <c r="D57" s="24"/>
      <c r="E57" s="24"/>
      <c r="F57" s="24"/>
      <c r="G57" s="24"/>
      <c r="H57" s="24"/>
      <c r="I57" s="24"/>
      <c r="J57" s="24"/>
      <c r="K57" s="24"/>
      <c r="L57" s="24"/>
      <c r="M57" s="24"/>
      <c r="N57" s="24"/>
      <c r="O57" s="24"/>
      <c r="P57" s="24"/>
      <c r="Q57" s="24"/>
      <c r="R57" s="24"/>
      <c r="S57" s="24"/>
      <c r="T57" s="24"/>
      <c r="U57" s="24"/>
      <c r="V57" s="24"/>
      <c r="W57" s="24"/>
      <c r="X57" s="24"/>
      <c r="Y57" s="24"/>
    </row>
    <row r="58" spans="1:25" x14ac:dyDescent="0.2">
      <c r="A58" s="24"/>
      <c r="B58" s="24"/>
      <c r="C58" s="24"/>
      <c r="D58" s="24"/>
      <c r="E58" s="24"/>
      <c r="F58" s="24"/>
      <c r="G58" s="24"/>
      <c r="H58" s="24"/>
      <c r="I58" s="24"/>
      <c r="J58" s="24"/>
      <c r="K58" s="24"/>
      <c r="L58" s="24"/>
      <c r="M58" s="24"/>
      <c r="N58" s="24"/>
      <c r="O58" s="24"/>
      <c r="P58" s="24"/>
      <c r="Q58" s="24"/>
      <c r="R58" s="24"/>
      <c r="S58" s="24"/>
      <c r="T58" s="24"/>
      <c r="U58" s="24"/>
      <c r="V58" s="24"/>
      <c r="W58" s="24"/>
      <c r="X58" s="24"/>
      <c r="Y58" s="24"/>
    </row>
    <row r="59" spans="1:25" x14ac:dyDescent="0.2">
      <c r="A59" s="24"/>
      <c r="B59" s="24"/>
      <c r="C59" s="24"/>
      <c r="D59" s="24"/>
      <c r="E59" s="24"/>
      <c r="F59" s="24"/>
      <c r="G59" s="24"/>
      <c r="H59" s="24"/>
      <c r="I59" s="24"/>
      <c r="J59" s="24"/>
      <c r="K59" s="24"/>
      <c r="L59" s="24"/>
      <c r="M59" s="24"/>
      <c r="N59" s="24"/>
      <c r="O59" s="24"/>
      <c r="P59" s="24"/>
      <c r="Q59" s="24"/>
      <c r="R59" s="24"/>
      <c r="S59" s="24"/>
      <c r="T59" s="24"/>
      <c r="U59" s="24"/>
      <c r="V59" s="24"/>
      <c r="W59" s="24"/>
      <c r="X59" s="24"/>
      <c r="Y59" s="24"/>
    </row>
    <row r="60" spans="1:25" x14ac:dyDescent="0.2">
      <c r="A60" s="24"/>
      <c r="B60" s="24"/>
      <c r="C60" s="24"/>
      <c r="D60" s="24"/>
      <c r="E60" s="24"/>
      <c r="F60" s="24"/>
      <c r="G60" s="24"/>
      <c r="H60" s="24"/>
      <c r="I60" s="24"/>
      <c r="J60" s="24"/>
      <c r="K60" s="24"/>
      <c r="L60" s="24"/>
      <c r="M60" s="24"/>
      <c r="N60" s="24"/>
      <c r="O60" s="24"/>
      <c r="P60" s="24"/>
      <c r="Q60" s="24"/>
      <c r="R60" s="24"/>
      <c r="S60" s="24"/>
      <c r="T60" s="24"/>
      <c r="U60" s="24"/>
      <c r="V60" s="24"/>
      <c r="W60" s="24"/>
      <c r="X60" s="24"/>
      <c r="Y60" s="24"/>
    </row>
    <row r="61" spans="1:25" x14ac:dyDescent="0.2">
      <c r="A61" s="24"/>
      <c r="B61" s="24"/>
      <c r="C61" s="24"/>
      <c r="D61" s="24"/>
      <c r="E61" s="24"/>
      <c r="F61" s="24"/>
      <c r="G61" s="24"/>
      <c r="H61" s="24"/>
      <c r="I61" s="24"/>
      <c r="J61" s="24"/>
      <c r="K61" s="24"/>
      <c r="L61" s="24"/>
      <c r="M61" s="24"/>
      <c r="N61" s="24"/>
      <c r="O61" s="24"/>
      <c r="P61" s="24"/>
      <c r="Q61" s="24"/>
      <c r="R61" s="24"/>
      <c r="S61" s="24"/>
      <c r="T61" s="24"/>
      <c r="U61" s="24"/>
      <c r="V61" s="24"/>
      <c r="W61" s="24"/>
      <c r="X61" s="24"/>
      <c r="Y61" s="24"/>
    </row>
    <row r="62" spans="1:25"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row>
    <row r="63" spans="1:25"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row>
    <row r="64" spans="1:25" x14ac:dyDescent="0.2">
      <c r="A64" s="24"/>
      <c r="B64" s="24"/>
      <c r="C64" s="24"/>
      <c r="D64" s="24"/>
      <c r="E64" s="24"/>
      <c r="F64" s="24"/>
      <c r="G64" s="24"/>
      <c r="H64" s="24"/>
      <c r="I64" s="24"/>
      <c r="J64" s="24"/>
      <c r="K64" s="24"/>
      <c r="L64" s="24"/>
      <c r="M64" s="24"/>
      <c r="N64" s="24"/>
      <c r="O64" s="24"/>
      <c r="P64" s="24"/>
      <c r="Q64" s="24"/>
      <c r="R64" s="24"/>
      <c r="S64" s="24"/>
      <c r="T64" s="24"/>
      <c r="U64" s="24"/>
      <c r="V64" s="24"/>
      <c r="W64" s="24"/>
      <c r="X64" s="24"/>
      <c r="Y64" s="24"/>
    </row>
    <row r="65" spans="1:25" x14ac:dyDescent="0.2">
      <c r="A65" s="24"/>
      <c r="B65" s="24"/>
      <c r="C65" s="24"/>
      <c r="D65" s="24"/>
      <c r="E65" s="24"/>
      <c r="F65" s="24"/>
      <c r="G65" s="24"/>
      <c r="H65" s="24"/>
      <c r="I65" s="24"/>
      <c r="J65" s="24"/>
      <c r="K65" s="24"/>
      <c r="L65" s="24"/>
      <c r="M65" s="24"/>
      <c r="N65" s="24"/>
      <c r="O65" s="24"/>
      <c r="P65" s="24"/>
      <c r="Q65" s="24"/>
      <c r="R65" s="24"/>
      <c r="S65" s="24"/>
      <c r="T65" s="24"/>
      <c r="U65" s="24"/>
      <c r="V65" s="24"/>
      <c r="W65" s="24"/>
      <c r="X65" s="24"/>
      <c r="Y65" s="24"/>
    </row>
    <row r="66" spans="1:25" x14ac:dyDescent="0.2">
      <c r="A66" s="24"/>
      <c r="B66" s="24"/>
      <c r="C66" s="24"/>
      <c r="D66" s="24"/>
      <c r="E66" s="24"/>
      <c r="F66" s="24"/>
      <c r="G66" s="24"/>
      <c r="H66" s="24"/>
      <c r="I66" s="24"/>
      <c r="J66" s="24"/>
      <c r="K66" s="24"/>
      <c r="L66" s="24"/>
      <c r="M66" s="24"/>
      <c r="N66" s="24"/>
      <c r="O66" s="24"/>
      <c r="P66" s="24"/>
      <c r="Q66" s="24"/>
      <c r="R66" s="24"/>
      <c r="S66" s="24"/>
      <c r="T66" s="24"/>
      <c r="U66" s="24"/>
      <c r="V66" s="24"/>
      <c r="W66" s="24"/>
      <c r="X66" s="24"/>
      <c r="Y66" s="24"/>
    </row>
    <row r="67" spans="1:25" x14ac:dyDescent="0.2">
      <c r="A67" s="24"/>
      <c r="B67" s="24"/>
      <c r="C67" s="24"/>
      <c r="D67" s="24"/>
      <c r="E67" s="24"/>
      <c r="F67" s="24"/>
      <c r="G67" s="24"/>
      <c r="H67" s="24"/>
      <c r="I67" s="24"/>
      <c r="J67" s="24"/>
      <c r="K67" s="24"/>
      <c r="L67" s="24"/>
      <c r="M67" s="24"/>
      <c r="N67" s="24"/>
      <c r="O67" s="24"/>
      <c r="P67" s="24"/>
      <c r="Q67" s="24"/>
      <c r="R67" s="24"/>
      <c r="S67" s="24"/>
      <c r="T67" s="24"/>
      <c r="U67" s="24"/>
      <c r="V67" s="24"/>
      <c r="W67" s="24"/>
      <c r="X67" s="24"/>
      <c r="Y67" s="24"/>
    </row>
    <row r="68" spans="1:25" x14ac:dyDescent="0.2">
      <c r="A68" s="24"/>
      <c r="B68" s="24"/>
      <c r="C68" s="24"/>
      <c r="D68" s="24"/>
      <c r="E68" s="24"/>
      <c r="F68" s="24"/>
      <c r="G68" s="24"/>
      <c r="H68" s="24"/>
      <c r="I68" s="24"/>
      <c r="J68" s="24"/>
      <c r="K68" s="24"/>
      <c r="L68" s="24"/>
      <c r="M68" s="24"/>
      <c r="N68" s="24"/>
      <c r="O68" s="24"/>
      <c r="P68" s="24"/>
      <c r="Q68" s="24"/>
      <c r="R68" s="24"/>
      <c r="S68" s="24"/>
      <c r="T68" s="24"/>
      <c r="U68" s="24"/>
      <c r="V68" s="24"/>
      <c r="W68" s="24"/>
      <c r="X68" s="24"/>
      <c r="Y68" s="24"/>
    </row>
    <row r="69" spans="1:25" x14ac:dyDescent="0.2">
      <c r="A69" s="24"/>
      <c r="B69" s="24"/>
      <c r="C69" s="24"/>
      <c r="D69" s="24"/>
      <c r="E69" s="24"/>
      <c r="F69" s="24"/>
      <c r="G69" s="24"/>
      <c r="H69" s="24"/>
      <c r="I69" s="24"/>
      <c r="J69" s="24"/>
      <c r="K69" s="24"/>
      <c r="L69" s="24"/>
      <c r="M69" s="24"/>
      <c r="N69" s="24"/>
      <c r="O69" s="24"/>
      <c r="P69" s="24"/>
      <c r="Q69" s="24"/>
      <c r="R69" s="24"/>
      <c r="S69" s="24"/>
      <c r="T69" s="24"/>
      <c r="U69" s="24"/>
      <c r="V69" s="24"/>
      <c r="W69" s="24"/>
      <c r="X69" s="24"/>
      <c r="Y69" s="24"/>
    </row>
    <row r="70" spans="1:25" x14ac:dyDescent="0.2">
      <c r="A70" s="24"/>
      <c r="B70" s="24"/>
      <c r="C70" s="24"/>
      <c r="D70" s="24"/>
      <c r="E70" s="24"/>
      <c r="F70" s="24"/>
      <c r="G70" s="24"/>
      <c r="H70" s="24"/>
      <c r="I70" s="24"/>
      <c r="J70" s="24"/>
      <c r="K70" s="24"/>
      <c r="L70" s="24"/>
      <c r="M70" s="24"/>
      <c r="N70" s="24"/>
      <c r="O70" s="24"/>
      <c r="P70" s="24"/>
      <c r="Q70" s="24"/>
      <c r="R70" s="24"/>
      <c r="S70" s="24"/>
      <c r="T70" s="24"/>
      <c r="U70" s="24"/>
      <c r="V70" s="24"/>
      <c r="W70" s="24"/>
      <c r="X70" s="24"/>
      <c r="Y70" s="24"/>
    </row>
    <row r="71" spans="1:25" x14ac:dyDescent="0.2">
      <c r="A71" s="24"/>
      <c r="B71" s="24"/>
      <c r="C71" s="24"/>
      <c r="D71" s="24"/>
      <c r="E71" s="24"/>
      <c r="F71" s="24"/>
      <c r="G71" s="24"/>
      <c r="H71" s="24"/>
      <c r="I71" s="24"/>
      <c r="J71" s="24"/>
      <c r="K71" s="24"/>
      <c r="L71" s="24"/>
      <c r="M71" s="24"/>
      <c r="N71" s="24"/>
      <c r="O71" s="24"/>
      <c r="P71" s="24"/>
      <c r="Q71" s="24"/>
      <c r="R71" s="24"/>
      <c r="S71" s="24"/>
      <c r="T71" s="24"/>
      <c r="U71" s="24"/>
      <c r="V71" s="24"/>
      <c r="W71" s="24"/>
      <c r="X71" s="24"/>
      <c r="Y71" s="24"/>
    </row>
    <row r="72" spans="1:25" x14ac:dyDescent="0.2">
      <c r="A72" s="24"/>
      <c r="B72" s="24"/>
      <c r="C72" s="24"/>
      <c r="D72" s="24"/>
      <c r="E72" s="24"/>
      <c r="F72" s="24"/>
      <c r="G72" s="24"/>
      <c r="H72" s="24"/>
      <c r="I72" s="24"/>
      <c r="J72" s="24"/>
      <c r="K72" s="24"/>
      <c r="L72" s="24"/>
      <c r="M72" s="24"/>
      <c r="N72" s="24"/>
      <c r="O72" s="24"/>
      <c r="P72" s="24"/>
      <c r="Q72" s="24"/>
      <c r="R72" s="24"/>
      <c r="S72" s="24"/>
      <c r="T72" s="24"/>
      <c r="U72" s="24"/>
      <c r="V72" s="24"/>
      <c r="W72" s="24"/>
      <c r="X72" s="24"/>
      <c r="Y72" s="24"/>
    </row>
    <row r="73" spans="1:25" x14ac:dyDescent="0.2">
      <c r="A73" s="24"/>
      <c r="B73" s="24"/>
      <c r="C73" s="24"/>
      <c r="D73" s="24"/>
      <c r="E73" s="24"/>
      <c r="F73" s="24"/>
      <c r="G73" s="24"/>
      <c r="H73" s="24"/>
      <c r="I73" s="24"/>
      <c r="J73" s="24"/>
      <c r="K73" s="24"/>
      <c r="L73" s="24"/>
      <c r="M73" s="24"/>
      <c r="N73" s="24"/>
      <c r="O73" s="24"/>
      <c r="P73" s="24"/>
      <c r="Q73" s="24"/>
      <c r="R73" s="24"/>
      <c r="S73" s="24"/>
      <c r="T73" s="24"/>
      <c r="U73" s="24"/>
      <c r="V73" s="24"/>
      <c r="W73" s="24"/>
      <c r="X73" s="24"/>
      <c r="Y73" s="24"/>
    </row>
    <row r="74" spans="1:25" x14ac:dyDescent="0.2">
      <c r="A74" s="24"/>
      <c r="B74" s="24"/>
      <c r="C74" s="24"/>
      <c r="D74" s="24"/>
      <c r="E74" s="24"/>
      <c r="F74" s="24"/>
      <c r="G74" s="24"/>
      <c r="H74" s="24"/>
      <c r="I74" s="24"/>
      <c r="J74" s="24"/>
      <c r="K74" s="24"/>
      <c r="L74" s="24"/>
      <c r="M74" s="24"/>
      <c r="N74" s="24"/>
      <c r="O74" s="24"/>
      <c r="P74" s="24"/>
      <c r="Q74" s="24"/>
      <c r="R74" s="24"/>
      <c r="S74" s="24"/>
      <c r="T74" s="24"/>
      <c r="U74" s="24"/>
      <c r="V74" s="24"/>
      <c r="W74" s="24"/>
      <c r="X74" s="24"/>
      <c r="Y74" s="24"/>
    </row>
    <row r="75" spans="1:25" x14ac:dyDescent="0.2">
      <c r="A75" s="24"/>
      <c r="B75" s="24"/>
      <c r="C75" s="24"/>
      <c r="D75" s="24"/>
      <c r="E75" s="24"/>
      <c r="F75" s="24"/>
      <c r="G75" s="24"/>
      <c r="H75" s="24"/>
      <c r="I75" s="24"/>
      <c r="J75" s="24"/>
      <c r="K75" s="24"/>
      <c r="L75" s="24"/>
      <c r="M75" s="24"/>
      <c r="N75" s="24"/>
      <c r="O75" s="24"/>
      <c r="P75" s="24"/>
      <c r="Q75" s="24"/>
      <c r="R75" s="24"/>
      <c r="S75" s="24"/>
      <c r="T75" s="24"/>
      <c r="U75" s="24"/>
      <c r="V75" s="24"/>
      <c r="W75" s="24"/>
      <c r="X75" s="24"/>
      <c r="Y75" s="24"/>
    </row>
    <row r="76" spans="1:25" x14ac:dyDescent="0.2">
      <c r="A76" s="24"/>
      <c r="B76" s="24"/>
      <c r="C76" s="24"/>
      <c r="D76" s="24"/>
      <c r="E76" s="24"/>
      <c r="F76" s="24"/>
      <c r="G76" s="24"/>
      <c r="H76" s="24"/>
      <c r="I76" s="24"/>
      <c r="J76" s="24"/>
      <c r="K76" s="24"/>
      <c r="L76" s="24"/>
      <c r="M76" s="24"/>
      <c r="N76" s="24"/>
      <c r="O76" s="24"/>
      <c r="P76" s="24"/>
      <c r="Q76" s="24"/>
      <c r="R76" s="24"/>
      <c r="S76" s="24"/>
      <c r="T76" s="24"/>
      <c r="U76" s="24"/>
      <c r="V76" s="24"/>
      <c r="W76" s="24"/>
      <c r="X76" s="24"/>
      <c r="Y76" s="24"/>
    </row>
    <row r="77" spans="1:25"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row>
    <row r="78" spans="1:25"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row>
    <row r="79" spans="1:25" x14ac:dyDescent="0.2">
      <c r="A79" s="24"/>
      <c r="B79" s="24"/>
      <c r="C79" s="24"/>
      <c r="D79" s="24"/>
      <c r="E79" s="24"/>
      <c r="F79" s="24"/>
      <c r="G79" s="24"/>
      <c r="H79" s="24"/>
      <c r="I79" s="24"/>
      <c r="J79" s="24"/>
      <c r="K79" s="24"/>
      <c r="L79" s="24"/>
      <c r="M79" s="24"/>
      <c r="N79" s="24"/>
      <c r="O79" s="24"/>
      <c r="P79" s="24"/>
      <c r="Q79" s="24"/>
      <c r="R79" s="24"/>
      <c r="S79" s="24"/>
      <c r="T79" s="24"/>
      <c r="U79" s="24"/>
      <c r="V79" s="24"/>
      <c r="W79" s="24"/>
      <c r="X79" s="24"/>
      <c r="Y79" s="24"/>
    </row>
    <row r="80" spans="1:25" x14ac:dyDescent="0.2">
      <c r="A80" s="24"/>
      <c r="B80" s="24"/>
      <c r="C80" s="24"/>
      <c r="D80" s="24"/>
      <c r="E80" s="24"/>
      <c r="F80" s="24"/>
      <c r="G80" s="24"/>
      <c r="H80" s="24"/>
      <c r="I80" s="24"/>
      <c r="J80" s="24"/>
      <c r="K80" s="24"/>
      <c r="L80" s="24"/>
      <c r="M80" s="24"/>
      <c r="N80" s="24"/>
      <c r="O80" s="24"/>
      <c r="P80" s="24"/>
      <c r="Q80" s="24"/>
      <c r="R80" s="24"/>
      <c r="S80" s="24"/>
      <c r="T80" s="24"/>
      <c r="U80" s="24"/>
      <c r="V80" s="24"/>
      <c r="W80" s="24"/>
      <c r="X80" s="24"/>
      <c r="Y80" s="24"/>
    </row>
    <row r="81" spans="1:25"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row>
    <row r="82" spans="1:25" x14ac:dyDescent="0.2">
      <c r="A82" s="24"/>
      <c r="B82" s="24"/>
      <c r="C82" s="24"/>
      <c r="D82" s="24"/>
      <c r="E82" s="24"/>
      <c r="F82" s="24"/>
      <c r="G82" s="24"/>
      <c r="H82" s="24"/>
      <c r="I82" s="24"/>
      <c r="J82" s="24"/>
      <c r="K82" s="24"/>
      <c r="L82" s="24"/>
      <c r="M82" s="24"/>
      <c r="N82" s="24"/>
      <c r="O82" s="24"/>
      <c r="P82" s="24"/>
      <c r="Q82" s="24"/>
      <c r="R82" s="24"/>
      <c r="S82" s="24"/>
      <c r="T82" s="24"/>
      <c r="U82" s="24"/>
      <c r="V82" s="24"/>
      <c r="W82" s="24"/>
      <c r="X82" s="24"/>
      <c r="Y82" s="24"/>
    </row>
    <row r="83" spans="1:25" x14ac:dyDescent="0.2">
      <c r="A83" s="24"/>
      <c r="B83" s="24"/>
      <c r="C83" s="24"/>
      <c r="D83" s="24"/>
      <c r="E83" s="24"/>
      <c r="F83" s="24"/>
      <c r="G83" s="24"/>
      <c r="H83" s="24"/>
      <c r="I83" s="24"/>
      <c r="J83" s="24"/>
      <c r="K83" s="24"/>
      <c r="L83" s="24"/>
      <c r="M83" s="24"/>
      <c r="N83" s="24"/>
      <c r="O83" s="24"/>
      <c r="P83" s="24"/>
      <c r="Q83" s="24"/>
      <c r="R83" s="24"/>
      <c r="S83" s="24"/>
      <c r="T83" s="24"/>
      <c r="U83" s="24"/>
      <c r="V83" s="24"/>
      <c r="W83" s="24"/>
      <c r="X83" s="24"/>
      <c r="Y83" s="24"/>
    </row>
    <row r="84" spans="1:25" x14ac:dyDescent="0.2">
      <c r="A84" s="24"/>
      <c r="B84" s="24"/>
      <c r="C84" s="24"/>
      <c r="D84" s="24"/>
      <c r="E84" s="24"/>
      <c r="F84" s="24"/>
      <c r="G84" s="24"/>
      <c r="H84" s="24"/>
      <c r="I84" s="24"/>
      <c r="J84" s="24"/>
      <c r="K84" s="24"/>
      <c r="L84" s="24"/>
      <c r="M84" s="24"/>
      <c r="N84" s="24"/>
      <c r="O84" s="24"/>
      <c r="P84" s="24"/>
      <c r="Q84" s="24"/>
      <c r="R84" s="24"/>
      <c r="S84" s="24"/>
      <c r="T84" s="24"/>
      <c r="U84" s="24"/>
      <c r="V84" s="24"/>
      <c r="W84" s="24"/>
      <c r="X84" s="24"/>
      <c r="Y84" s="24"/>
    </row>
    <row r="85" spans="1:25"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row>
    <row r="86" spans="1:25" x14ac:dyDescent="0.2">
      <c r="A86" s="24"/>
      <c r="B86" s="24"/>
      <c r="C86" s="24"/>
      <c r="D86" s="24"/>
      <c r="E86" s="24"/>
      <c r="F86" s="24"/>
      <c r="G86" s="24"/>
      <c r="H86" s="24"/>
      <c r="I86" s="24"/>
      <c r="J86" s="24"/>
      <c r="K86" s="24"/>
      <c r="L86" s="24"/>
      <c r="M86" s="24"/>
      <c r="N86" s="24"/>
      <c r="O86" s="24"/>
      <c r="P86" s="24"/>
      <c r="Q86" s="24"/>
      <c r="R86" s="24"/>
      <c r="S86" s="24"/>
      <c r="T86" s="24"/>
      <c r="U86" s="24"/>
      <c r="V86" s="24"/>
      <c r="W86" s="24"/>
      <c r="X86" s="24"/>
      <c r="Y86" s="24"/>
    </row>
    <row r="87" spans="1:25" x14ac:dyDescent="0.2">
      <c r="A87" s="24"/>
      <c r="B87" s="24"/>
      <c r="C87" s="24"/>
      <c r="D87" s="24"/>
      <c r="E87" s="24"/>
      <c r="F87" s="24"/>
      <c r="G87" s="24"/>
      <c r="H87" s="24"/>
      <c r="I87" s="24"/>
      <c r="J87" s="24"/>
      <c r="K87" s="24"/>
      <c r="L87" s="24"/>
      <c r="M87" s="24"/>
      <c r="N87" s="24"/>
      <c r="O87" s="24"/>
      <c r="P87" s="24"/>
      <c r="Q87" s="24"/>
      <c r="R87" s="24"/>
      <c r="S87" s="24"/>
      <c r="T87" s="24"/>
      <c r="U87" s="24"/>
      <c r="V87" s="24"/>
      <c r="W87" s="24"/>
      <c r="X87" s="24"/>
      <c r="Y87" s="24"/>
    </row>
    <row r="88" spans="1:25"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row>
    <row r="89" spans="1:25" x14ac:dyDescent="0.2">
      <c r="A89" s="24"/>
      <c r="B89" s="24"/>
      <c r="C89" s="24"/>
      <c r="D89" s="24"/>
      <c r="E89" s="24"/>
      <c r="F89" s="24"/>
      <c r="G89" s="24"/>
      <c r="H89" s="24"/>
      <c r="I89" s="24"/>
      <c r="J89" s="24"/>
      <c r="K89" s="24"/>
      <c r="L89" s="24"/>
      <c r="M89" s="24"/>
      <c r="N89" s="24"/>
      <c r="O89" s="24"/>
      <c r="P89" s="24"/>
      <c r="Q89" s="24"/>
      <c r="R89" s="24"/>
      <c r="S89" s="24"/>
      <c r="T89" s="24"/>
      <c r="U89" s="24"/>
      <c r="V89" s="24"/>
      <c r="W89" s="24"/>
      <c r="X89" s="24"/>
      <c r="Y89" s="24"/>
    </row>
    <row r="90" spans="1:25" x14ac:dyDescent="0.2">
      <c r="A90" s="24"/>
      <c r="B90" s="24"/>
      <c r="C90" s="24"/>
      <c r="D90" s="24"/>
      <c r="E90" s="24"/>
      <c r="F90" s="24"/>
      <c r="G90" s="24"/>
      <c r="H90" s="24"/>
      <c r="I90" s="24"/>
      <c r="J90" s="24"/>
      <c r="K90" s="24"/>
      <c r="L90" s="24"/>
      <c r="M90" s="24"/>
      <c r="N90" s="24"/>
      <c r="O90" s="24"/>
      <c r="P90" s="24"/>
      <c r="Q90" s="24"/>
      <c r="R90" s="24"/>
      <c r="S90" s="24"/>
      <c r="T90" s="24"/>
      <c r="U90" s="24"/>
      <c r="V90" s="24"/>
      <c r="W90" s="24"/>
      <c r="X90" s="24"/>
      <c r="Y90" s="24"/>
    </row>
    <row r="91" spans="1:25" x14ac:dyDescent="0.2">
      <c r="A91" s="24"/>
      <c r="B91" s="24"/>
      <c r="C91" s="24"/>
      <c r="D91" s="24"/>
      <c r="E91" s="24"/>
      <c r="F91" s="24"/>
      <c r="G91" s="24"/>
      <c r="H91" s="24"/>
      <c r="I91" s="24"/>
      <c r="J91" s="24"/>
      <c r="K91" s="24"/>
      <c r="L91" s="24"/>
      <c r="M91" s="24"/>
      <c r="N91" s="24"/>
      <c r="O91" s="24"/>
      <c r="P91" s="24"/>
      <c r="Q91" s="24"/>
      <c r="R91" s="24"/>
      <c r="S91" s="24"/>
      <c r="T91" s="24"/>
      <c r="U91" s="24"/>
      <c r="V91" s="24"/>
      <c r="W91" s="24"/>
      <c r="X91" s="24"/>
      <c r="Y91" s="24"/>
    </row>
    <row r="92" spans="1:25" x14ac:dyDescent="0.2">
      <c r="A92" s="24"/>
      <c r="B92" s="24"/>
      <c r="C92" s="24"/>
      <c r="D92" s="24"/>
      <c r="E92" s="24"/>
      <c r="F92" s="24"/>
      <c r="G92" s="24"/>
      <c r="H92" s="24"/>
      <c r="I92" s="24"/>
      <c r="J92" s="24"/>
      <c r="K92" s="24"/>
      <c r="L92" s="24"/>
      <c r="M92" s="24"/>
      <c r="N92" s="24"/>
      <c r="O92" s="24"/>
      <c r="P92" s="24"/>
      <c r="Q92" s="24"/>
      <c r="R92" s="24"/>
      <c r="S92" s="24"/>
      <c r="T92" s="24"/>
      <c r="U92" s="24"/>
      <c r="V92" s="24"/>
      <c r="W92" s="24"/>
      <c r="X92" s="24"/>
      <c r="Y92" s="24"/>
    </row>
    <row r="93" spans="1:25" x14ac:dyDescent="0.2">
      <c r="A93" s="24"/>
      <c r="B93" s="24"/>
      <c r="C93" s="24"/>
      <c r="D93" s="24"/>
      <c r="E93" s="24"/>
      <c r="F93" s="24"/>
      <c r="G93" s="24"/>
      <c r="H93" s="24"/>
      <c r="I93" s="24"/>
      <c r="J93" s="24"/>
      <c r="K93" s="24"/>
      <c r="L93" s="24"/>
      <c r="M93" s="24"/>
      <c r="N93" s="24"/>
      <c r="O93" s="24"/>
      <c r="P93" s="24"/>
      <c r="Q93" s="24"/>
      <c r="R93" s="24"/>
      <c r="S93" s="24"/>
      <c r="T93" s="24"/>
      <c r="U93" s="24"/>
      <c r="V93" s="24"/>
      <c r="W93" s="24"/>
      <c r="X93" s="24"/>
      <c r="Y93" s="24"/>
    </row>
    <row r="94" spans="1:25" x14ac:dyDescent="0.2">
      <c r="A94" s="24"/>
      <c r="B94" s="24"/>
      <c r="C94" s="24"/>
      <c r="D94" s="24"/>
      <c r="E94" s="24"/>
      <c r="F94" s="24"/>
      <c r="G94" s="24"/>
      <c r="H94" s="24"/>
      <c r="I94" s="24"/>
      <c r="J94" s="24"/>
      <c r="K94" s="24"/>
      <c r="L94" s="24"/>
      <c r="M94" s="24"/>
      <c r="N94" s="24"/>
      <c r="O94" s="24"/>
      <c r="P94" s="24"/>
      <c r="Q94" s="24"/>
      <c r="R94" s="24"/>
      <c r="S94" s="24"/>
      <c r="T94" s="24"/>
      <c r="U94" s="24"/>
      <c r="V94" s="24"/>
      <c r="W94" s="24"/>
      <c r="X94" s="24"/>
      <c r="Y94" s="24"/>
    </row>
    <row r="95" spans="1:25" x14ac:dyDescent="0.2">
      <c r="A95" s="24"/>
      <c r="B95" s="24"/>
      <c r="C95" s="24"/>
      <c r="D95" s="24"/>
      <c r="E95" s="24"/>
      <c r="F95" s="24"/>
      <c r="G95" s="24"/>
      <c r="H95" s="24"/>
      <c r="I95" s="24"/>
      <c r="J95" s="24"/>
      <c r="K95" s="24"/>
      <c r="L95" s="24"/>
      <c r="M95" s="24"/>
      <c r="N95" s="24"/>
      <c r="O95" s="24"/>
      <c r="P95" s="24"/>
      <c r="Q95" s="24"/>
      <c r="R95" s="24"/>
      <c r="S95" s="24"/>
      <c r="T95" s="24"/>
      <c r="U95" s="24"/>
      <c r="V95" s="24"/>
      <c r="W95" s="24"/>
      <c r="X95" s="24"/>
      <c r="Y95" s="24"/>
    </row>
    <row r="96" spans="1:25" x14ac:dyDescent="0.2">
      <c r="A96" s="24"/>
      <c r="B96" s="24"/>
      <c r="C96" s="24"/>
      <c r="D96" s="24"/>
      <c r="E96" s="24"/>
      <c r="F96" s="24"/>
      <c r="G96" s="24"/>
      <c r="H96" s="24"/>
      <c r="I96" s="24"/>
      <c r="J96" s="24"/>
      <c r="K96" s="24"/>
      <c r="L96" s="24"/>
      <c r="M96" s="24"/>
      <c r="N96" s="24"/>
      <c r="O96" s="24"/>
      <c r="P96" s="24"/>
      <c r="Q96" s="24"/>
      <c r="R96" s="24"/>
      <c r="S96" s="24"/>
      <c r="T96" s="24"/>
      <c r="U96" s="24"/>
      <c r="V96" s="24"/>
      <c r="W96" s="24"/>
      <c r="X96" s="24"/>
      <c r="Y96" s="24"/>
    </row>
    <row r="97" spans="1:25" x14ac:dyDescent="0.2">
      <c r="A97" s="24"/>
      <c r="B97" s="24"/>
      <c r="C97" s="24"/>
      <c r="D97" s="24"/>
      <c r="E97" s="24"/>
      <c r="F97" s="24"/>
      <c r="G97" s="24"/>
      <c r="H97" s="24"/>
      <c r="I97" s="24"/>
      <c r="J97" s="24"/>
      <c r="K97" s="24"/>
      <c r="L97" s="24"/>
      <c r="M97" s="24"/>
      <c r="N97" s="24"/>
      <c r="O97" s="24"/>
      <c r="P97" s="24"/>
      <c r="Q97" s="24"/>
      <c r="R97" s="24"/>
      <c r="S97" s="24"/>
      <c r="T97" s="24"/>
      <c r="U97" s="24"/>
      <c r="V97" s="24"/>
      <c r="W97" s="24"/>
      <c r="X97" s="24"/>
      <c r="Y97" s="24"/>
    </row>
    <row r="98" spans="1:25" x14ac:dyDescent="0.2">
      <c r="A98" s="24"/>
      <c r="B98" s="24"/>
      <c r="C98" s="24"/>
      <c r="D98" s="24"/>
      <c r="E98" s="24"/>
      <c r="F98" s="24"/>
      <c r="G98" s="24"/>
      <c r="H98" s="24"/>
      <c r="I98" s="24"/>
      <c r="J98" s="24"/>
      <c r="K98" s="24"/>
      <c r="L98" s="24"/>
      <c r="M98" s="24"/>
      <c r="N98" s="24"/>
      <c r="O98" s="24"/>
      <c r="P98" s="24"/>
      <c r="Q98" s="24"/>
      <c r="R98" s="24"/>
      <c r="S98" s="24"/>
      <c r="T98" s="24"/>
      <c r="U98" s="24"/>
      <c r="V98" s="24"/>
      <c r="W98" s="24"/>
      <c r="X98" s="24"/>
      <c r="Y98" s="24"/>
    </row>
    <row r="99" spans="1:25" x14ac:dyDescent="0.2">
      <c r="A99" s="24"/>
      <c r="B99" s="24"/>
      <c r="C99" s="24"/>
      <c r="D99" s="24"/>
      <c r="E99" s="24"/>
      <c r="F99" s="24"/>
      <c r="G99" s="24"/>
      <c r="H99" s="24"/>
      <c r="I99" s="24"/>
      <c r="J99" s="24"/>
      <c r="K99" s="24"/>
      <c r="L99" s="24"/>
      <c r="M99" s="24"/>
      <c r="N99" s="24"/>
      <c r="O99" s="24"/>
      <c r="P99" s="24"/>
      <c r="Q99" s="24"/>
      <c r="R99" s="24"/>
      <c r="S99" s="24"/>
      <c r="T99" s="24"/>
      <c r="U99" s="24"/>
      <c r="V99" s="24"/>
      <c r="W99" s="24"/>
      <c r="X99" s="24"/>
      <c r="Y99" s="24"/>
    </row>
  </sheetData>
  <mergeCells count="5">
    <mergeCell ref="D29:E29"/>
    <mergeCell ref="D30:E30"/>
    <mergeCell ref="D21:E21"/>
    <mergeCell ref="D22:E22"/>
    <mergeCell ref="B9:M9"/>
  </mergeCells>
  <pageMargins left="0.125" right="1.0416666666666666E-2" top="0.16666666666666666" bottom="0.125" header="0.3" footer="0.3"/>
  <pageSetup paperSize="9" orientation="landscape"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0" tint="-4.9989318521683403E-2"/>
  </sheetPr>
  <dimension ref="A1:BR185"/>
  <sheetViews>
    <sheetView topLeftCell="A24" workbookViewId="0">
      <selection activeCell="C42" sqref="C42:P43"/>
    </sheetView>
  </sheetViews>
  <sheetFormatPr baseColWidth="10" defaultRowHeight="12" x14ac:dyDescent="0.2"/>
  <cols>
    <col min="1" max="2" width="3.7109375" style="34" customWidth="1"/>
    <col min="3" max="3" width="18.5703125" style="34" customWidth="1"/>
    <col min="4" max="4" width="15.7109375" style="34" customWidth="1"/>
    <col min="5" max="13" width="8.140625" style="34" customWidth="1"/>
    <col min="14" max="14" width="11.7109375" style="34" customWidth="1"/>
    <col min="15" max="15" width="11.42578125" style="34"/>
    <col min="16" max="16" width="11.5703125" style="34" customWidth="1"/>
    <col min="17" max="17" width="36.28515625" style="34" hidden="1" customWidth="1"/>
    <col min="18" max="27" width="15.140625" style="34" hidden="1" customWidth="1"/>
    <col min="28" max="28" width="21" style="34" hidden="1" customWidth="1"/>
    <col min="29" max="38" width="13.5703125" style="34" hidden="1" customWidth="1"/>
    <col min="39" max="49" width="11.42578125" style="34" customWidth="1"/>
    <col min="50" max="16384" width="11.42578125" style="34"/>
  </cols>
  <sheetData>
    <row r="1" spans="1:70"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row>
    <row r="2" spans="1:70" x14ac:dyDescent="0.2">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row>
    <row r="3" spans="1:70" x14ac:dyDescent="0.2">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row>
    <row r="4" spans="1:70"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row>
    <row r="5" spans="1:70" x14ac:dyDescent="0.2">
      <c r="A5" s="24"/>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row>
    <row r="6" spans="1:70" x14ac:dyDescent="0.2">
      <c r="A6" s="24"/>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row>
    <row r="7" spans="1:70"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row>
    <row r="8" spans="1:70" x14ac:dyDescent="0.2">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row>
    <row r="9" spans="1:70" ht="21.75" thickBot="1" x14ac:dyDescent="0.4">
      <c r="A9" s="24"/>
      <c r="B9" s="317" t="s">
        <v>164</v>
      </c>
      <c r="C9" s="317"/>
      <c r="D9" s="317"/>
      <c r="E9" s="317"/>
      <c r="F9" s="317"/>
      <c r="G9" s="317"/>
      <c r="H9" s="317"/>
      <c r="I9" s="317"/>
      <c r="J9" s="317"/>
      <c r="K9" s="317"/>
      <c r="L9" s="317"/>
      <c r="M9" s="317"/>
      <c r="N9" s="317"/>
      <c r="O9" s="317"/>
      <c r="P9" s="317"/>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row>
    <row r="10" spans="1:70" ht="12.75" thickTop="1" x14ac:dyDescent="0.2">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row>
    <row r="11" spans="1:70" ht="12" customHeight="1" x14ac:dyDescent="0.2">
      <c r="A11" s="24"/>
      <c r="B11" s="24"/>
      <c r="C11" s="307" t="s">
        <v>167</v>
      </c>
      <c r="D11" s="307"/>
      <c r="E11" s="307"/>
      <c r="F11" s="307"/>
      <c r="G11" s="307"/>
      <c r="H11" s="307"/>
      <c r="I11" s="307"/>
      <c r="J11" s="307"/>
      <c r="K11" s="307"/>
      <c r="L11" s="307"/>
      <c r="M11" s="307"/>
      <c r="N11" s="307"/>
      <c r="O11" s="307"/>
      <c r="P11" s="307"/>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row>
    <row r="12" spans="1:70" x14ac:dyDescent="0.2">
      <c r="A12" s="24"/>
      <c r="B12" s="24"/>
      <c r="C12" s="307"/>
      <c r="D12" s="307"/>
      <c r="E12" s="307"/>
      <c r="F12" s="307"/>
      <c r="G12" s="307"/>
      <c r="H12" s="307"/>
      <c r="I12" s="307"/>
      <c r="J12" s="307"/>
      <c r="K12" s="307"/>
      <c r="L12" s="307"/>
      <c r="M12" s="307"/>
      <c r="N12" s="307"/>
      <c r="O12" s="307"/>
      <c r="P12" s="307"/>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row>
    <row r="13" spans="1:70" x14ac:dyDescent="0.2">
      <c r="A13" s="24"/>
      <c r="B13" s="24"/>
      <c r="C13" s="307"/>
      <c r="D13" s="307"/>
      <c r="E13" s="307"/>
      <c r="F13" s="307"/>
      <c r="G13" s="307"/>
      <c r="H13" s="307"/>
      <c r="I13" s="307"/>
      <c r="J13" s="307"/>
      <c r="K13" s="307"/>
      <c r="L13" s="307"/>
      <c r="M13" s="307"/>
      <c r="N13" s="307"/>
      <c r="O13" s="307"/>
      <c r="P13" s="307"/>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row>
    <row r="14" spans="1:70" ht="11.25" customHeight="1" x14ac:dyDescent="0.2">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row>
    <row r="15" spans="1:70" hidden="1" x14ac:dyDescent="0.2">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row>
    <row r="16" spans="1:70" ht="13.5" hidden="1" x14ac:dyDescent="0.25">
      <c r="A16" s="24"/>
      <c r="B16" s="24"/>
      <c r="C16" s="42"/>
      <c r="D16" s="42"/>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row>
    <row r="17" spans="1:70" hidden="1" x14ac:dyDescent="0.2">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row>
    <row r="18" spans="1:70" ht="12.75" thickBot="1" x14ac:dyDescent="0.25">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row>
    <row r="19" spans="1:70" ht="15" thickTop="1" thickBot="1" x14ac:dyDescent="0.25">
      <c r="A19" s="24"/>
      <c r="B19" s="24"/>
      <c r="C19" s="422" t="s">
        <v>2700</v>
      </c>
      <c r="D19" s="422"/>
      <c r="E19" s="422"/>
      <c r="F19" s="422"/>
      <c r="G19" s="422" t="s">
        <v>173</v>
      </c>
      <c r="H19" s="422"/>
      <c r="I19" s="422"/>
      <c r="J19" s="422"/>
      <c r="K19" s="422"/>
      <c r="L19" s="422"/>
      <c r="M19" s="422"/>
      <c r="N19" s="422"/>
      <c r="O19" s="422"/>
      <c r="P19" s="422"/>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row>
    <row r="20" spans="1:70" ht="13.5" thickTop="1" thickBot="1" x14ac:dyDescent="0.25">
      <c r="A20" s="24"/>
      <c r="B20" s="24"/>
      <c r="C20" s="425" t="s">
        <v>2698</v>
      </c>
      <c r="D20" s="425"/>
      <c r="E20" s="433"/>
      <c r="F20" s="433"/>
      <c r="G20" s="424" t="s">
        <v>2699</v>
      </c>
      <c r="H20" s="424"/>
      <c r="I20" s="424"/>
      <c r="J20" s="424"/>
      <c r="K20" s="424"/>
      <c r="L20" s="424"/>
      <c r="M20" s="424"/>
      <c r="N20" s="424"/>
      <c r="O20" s="424"/>
      <c r="P20" s="4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row>
    <row r="21" spans="1:70" ht="25.5" customHeight="1" thickTop="1" thickBot="1" x14ac:dyDescent="0.25">
      <c r="A21" s="24"/>
      <c r="B21" s="24"/>
      <c r="C21" s="424" t="s">
        <v>2713</v>
      </c>
      <c r="D21" s="424"/>
      <c r="E21" s="434"/>
      <c r="F21" s="434"/>
      <c r="G21" s="425" t="s">
        <v>2696</v>
      </c>
      <c r="H21" s="425"/>
      <c r="I21" s="425"/>
      <c r="J21" s="425"/>
      <c r="K21" s="425"/>
      <c r="L21" s="425"/>
      <c r="M21" s="425"/>
      <c r="N21" s="425"/>
      <c r="O21" s="425"/>
      <c r="P21" s="425"/>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row>
    <row r="22" spans="1:70" ht="29.25" customHeight="1" thickTop="1" thickBot="1" x14ac:dyDescent="0.25">
      <c r="A22" s="24"/>
      <c r="B22" s="24"/>
      <c r="C22" s="435" t="s">
        <v>169</v>
      </c>
      <c r="D22" s="435"/>
      <c r="E22" s="433"/>
      <c r="F22" s="433"/>
      <c r="G22" s="424" t="s">
        <v>2697</v>
      </c>
      <c r="H22" s="424"/>
      <c r="I22" s="424"/>
      <c r="J22" s="424"/>
      <c r="K22" s="424"/>
      <c r="L22" s="424"/>
      <c r="M22" s="424"/>
      <c r="N22" s="424"/>
      <c r="O22" s="424"/>
      <c r="P22" s="4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row>
    <row r="23" spans="1:70" ht="30.75" customHeight="1" thickTop="1" thickBot="1" x14ac:dyDescent="0.25">
      <c r="A23" s="24"/>
      <c r="B23" s="24"/>
      <c r="C23" s="435" t="s">
        <v>170</v>
      </c>
      <c r="D23" s="435"/>
      <c r="E23" s="433"/>
      <c r="F23" s="433"/>
      <c r="G23" s="424" t="s">
        <v>172</v>
      </c>
      <c r="H23" s="424"/>
      <c r="I23" s="424"/>
      <c r="J23" s="424"/>
      <c r="K23" s="424"/>
      <c r="L23" s="424"/>
      <c r="M23" s="424"/>
      <c r="N23" s="424"/>
      <c r="O23" s="424"/>
      <c r="P23" s="4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row>
    <row r="24" spans="1:70" ht="12.75" thickTop="1" x14ac:dyDescent="0.2">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row>
    <row r="25" spans="1:70" hidden="1" x14ac:dyDescent="0.2">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row>
    <row r="26" spans="1:70" hidden="1" x14ac:dyDescent="0.2">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row>
    <row r="27" spans="1:70" ht="15" hidden="1" thickTop="1" thickBot="1" x14ac:dyDescent="0.3">
      <c r="A27" s="24"/>
      <c r="B27" s="24"/>
      <c r="C27" s="346" t="s">
        <v>168</v>
      </c>
      <c r="D27" s="346"/>
      <c r="E27" s="346"/>
      <c r="F27" s="346"/>
      <c r="G27" s="346" t="s">
        <v>173</v>
      </c>
      <c r="H27" s="346"/>
      <c r="I27" s="346"/>
      <c r="J27" s="346"/>
      <c r="K27" s="346"/>
      <c r="L27" s="346"/>
      <c r="M27" s="346"/>
      <c r="N27" s="346"/>
      <c r="O27" s="346"/>
      <c r="P27" s="346"/>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row>
    <row r="28" spans="1:70" ht="37.5" hidden="1" customHeight="1" thickTop="1" thickBot="1" x14ac:dyDescent="0.25">
      <c r="A28" s="24"/>
      <c r="B28" s="24"/>
      <c r="C28" s="424" t="s">
        <v>169</v>
      </c>
      <c r="D28" s="424"/>
      <c r="E28" s="421"/>
      <c r="F28" s="421"/>
      <c r="G28" s="424" t="s">
        <v>171</v>
      </c>
      <c r="H28" s="424"/>
      <c r="I28" s="424"/>
      <c r="J28" s="424"/>
      <c r="K28" s="424"/>
      <c r="L28" s="424"/>
      <c r="M28" s="424"/>
      <c r="N28" s="424"/>
      <c r="O28" s="424"/>
      <c r="P28" s="4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row>
    <row r="29" spans="1:70" ht="36" hidden="1" customHeight="1" thickTop="1" thickBot="1" x14ac:dyDescent="0.25">
      <c r="A29" s="24"/>
      <c r="B29" s="24"/>
      <c r="C29" s="424" t="s">
        <v>170</v>
      </c>
      <c r="D29" s="424"/>
      <c r="E29" s="421"/>
      <c r="F29" s="421"/>
      <c r="G29" s="424" t="s">
        <v>172</v>
      </c>
      <c r="H29" s="424"/>
      <c r="I29" s="424"/>
      <c r="J29" s="424"/>
      <c r="K29" s="424"/>
      <c r="L29" s="424"/>
      <c r="M29" s="424"/>
      <c r="N29" s="424"/>
      <c r="O29" s="424"/>
      <c r="P29" s="4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row>
    <row r="30" spans="1:70" hidden="1" x14ac:dyDescent="0.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row>
    <row r="31" spans="1:70" hidden="1" x14ac:dyDescent="0.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row>
    <row r="32" spans="1:70" hidden="1" x14ac:dyDescent="0.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row>
    <row r="33" spans="1:70" ht="12.75" thickBot="1" x14ac:dyDescent="0.2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row>
    <row r="34" spans="1:70" ht="15" thickTop="1" thickBot="1" x14ac:dyDescent="0.25">
      <c r="A34" s="24"/>
      <c r="B34" s="24"/>
      <c r="C34" s="422" t="s">
        <v>174</v>
      </c>
      <c r="D34" s="422"/>
      <c r="E34" s="422"/>
      <c r="F34" s="422"/>
      <c r="G34" s="422" t="s">
        <v>173</v>
      </c>
      <c r="H34" s="422"/>
      <c r="I34" s="422"/>
      <c r="J34" s="422"/>
      <c r="K34" s="422"/>
      <c r="L34" s="422"/>
      <c r="M34" s="422"/>
      <c r="N34" s="422"/>
      <c r="O34" s="422"/>
      <c r="P34" s="422"/>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row>
    <row r="35" spans="1:70" ht="24" customHeight="1" thickTop="1" thickBot="1" x14ac:dyDescent="0.25">
      <c r="A35" s="24"/>
      <c r="B35" s="24"/>
      <c r="C35" s="425" t="s">
        <v>175</v>
      </c>
      <c r="D35" s="425"/>
      <c r="E35" s="385">
        <v>10</v>
      </c>
      <c r="F35" s="385"/>
      <c r="G35" s="424" t="s">
        <v>178</v>
      </c>
      <c r="H35" s="424"/>
      <c r="I35" s="424"/>
      <c r="J35" s="424"/>
      <c r="K35" s="424"/>
      <c r="L35" s="424"/>
      <c r="M35" s="424"/>
      <c r="N35" s="424"/>
      <c r="O35" s="424"/>
      <c r="P35" s="4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row>
    <row r="36" spans="1:70" ht="17.25" customHeight="1" thickTop="1" thickBot="1" x14ac:dyDescent="0.25">
      <c r="A36" s="24"/>
      <c r="B36" s="24"/>
      <c r="C36" s="425" t="s">
        <v>176</v>
      </c>
      <c r="D36" s="425"/>
      <c r="E36" s="423">
        <v>0.1</v>
      </c>
      <c r="F36" s="423"/>
      <c r="G36" s="425" t="s">
        <v>179</v>
      </c>
      <c r="H36" s="425"/>
      <c r="I36" s="425"/>
      <c r="J36" s="425"/>
      <c r="K36" s="425"/>
      <c r="L36" s="425"/>
      <c r="M36" s="425"/>
      <c r="N36" s="425"/>
      <c r="O36" s="425"/>
      <c r="P36" s="425"/>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row>
    <row r="37" spans="1:70" ht="17.25" customHeight="1" thickTop="1" thickBot="1" x14ac:dyDescent="0.25">
      <c r="A37" s="24"/>
      <c r="B37" s="24"/>
      <c r="C37" s="425" t="s">
        <v>177</v>
      </c>
      <c r="D37" s="425"/>
      <c r="E37" s="385">
        <v>8</v>
      </c>
      <c r="F37" s="385"/>
      <c r="G37" s="425" t="s">
        <v>180</v>
      </c>
      <c r="H37" s="425"/>
      <c r="I37" s="425"/>
      <c r="J37" s="425"/>
      <c r="K37" s="425"/>
      <c r="L37" s="425"/>
      <c r="M37" s="425"/>
      <c r="N37" s="425"/>
      <c r="O37" s="425"/>
      <c r="P37" s="425"/>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row>
    <row r="38" spans="1:70" ht="17.25" hidden="1" customHeight="1" thickTop="1" thickBot="1" x14ac:dyDescent="0.25">
      <c r="A38" s="24"/>
      <c r="B38" s="24"/>
      <c r="C38" s="425" t="s">
        <v>41</v>
      </c>
      <c r="D38" s="425"/>
      <c r="E38" s="385">
        <f>'DEMANDA II'!G132</f>
        <v>0</v>
      </c>
      <c r="F38" s="385"/>
      <c r="G38" s="425" t="s">
        <v>181</v>
      </c>
      <c r="H38" s="425"/>
      <c r="I38" s="425"/>
      <c r="J38" s="425"/>
      <c r="K38" s="425"/>
      <c r="L38" s="425"/>
      <c r="M38" s="425"/>
      <c r="N38" s="425"/>
      <c r="O38" s="425"/>
      <c r="P38" s="425"/>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row>
    <row r="39" spans="1:70" ht="12.75" thickTop="1" x14ac:dyDescent="0.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row>
    <row r="40" spans="1:70"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row>
    <row r="41" spans="1:70"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row>
    <row r="42" spans="1:70" x14ac:dyDescent="0.2">
      <c r="A42" s="24"/>
      <c r="B42" s="24"/>
      <c r="C42" s="307" t="s">
        <v>182</v>
      </c>
      <c r="D42" s="307"/>
      <c r="E42" s="307"/>
      <c r="F42" s="307"/>
      <c r="G42" s="307"/>
      <c r="H42" s="307"/>
      <c r="I42" s="307"/>
      <c r="J42" s="307"/>
      <c r="K42" s="307"/>
      <c r="L42" s="307"/>
      <c r="M42" s="307"/>
      <c r="N42" s="307"/>
      <c r="O42" s="307"/>
      <c r="P42" s="307"/>
      <c r="Q42" s="41"/>
      <c r="R42" s="34">
        <f>IFERROR((((('OFERTA III'!F15+'OFERTA III'!G15+'OFERTA III'!H15)*5)+'OFERTA III'!I15)*52*60)/(AVERAGE('OFERTA III'!I35:I49)),0)</f>
        <v>0</v>
      </c>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row>
    <row r="43" spans="1:70" x14ac:dyDescent="0.2">
      <c r="A43" s="24"/>
      <c r="B43" s="24"/>
      <c r="C43" s="307"/>
      <c r="D43" s="307"/>
      <c r="E43" s="307"/>
      <c r="F43" s="307"/>
      <c r="G43" s="307"/>
      <c r="H43" s="307"/>
      <c r="I43" s="307"/>
      <c r="J43" s="307"/>
      <c r="K43" s="307"/>
      <c r="L43" s="307"/>
      <c r="M43" s="307"/>
      <c r="N43" s="307"/>
      <c r="O43" s="307"/>
      <c r="P43" s="307"/>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row>
    <row r="44" spans="1:70" hidden="1" x14ac:dyDescent="0.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row>
    <row r="45" spans="1:70" hidden="1" x14ac:dyDescent="0.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row>
    <row r="46" spans="1:70" x14ac:dyDescent="0.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row>
    <row r="47" spans="1:70" ht="12.75" thickBot="1" x14ac:dyDescent="0.25">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row>
    <row r="48" spans="1:70" ht="95.25" customHeight="1" thickTop="1" thickBot="1" x14ac:dyDescent="0.25">
      <c r="A48" s="24"/>
      <c r="B48" s="24"/>
      <c r="C48" s="422" t="s">
        <v>183</v>
      </c>
      <c r="D48" s="422"/>
      <c r="E48" s="427" t="s">
        <v>2695</v>
      </c>
      <c r="F48" s="427"/>
      <c r="G48" s="427" t="s">
        <v>184</v>
      </c>
      <c r="H48" s="427"/>
      <c r="I48" s="427" t="s">
        <v>185</v>
      </c>
      <c r="J48" s="427"/>
      <c r="K48" s="427" t="s">
        <v>186</v>
      </c>
      <c r="L48" s="427"/>
      <c r="M48" s="427" t="s">
        <v>187</v>
      </c>
      <c r="N48" s="427"/>
      <c r="O48" s="24"/>
      <c r="P48" s="24"/>
      <c r="Q48" s="24"/>
      <c r="R48" s="24"/>
      <c r="S48" s="24"/>
      <c r="T48" s="24"/>
      <c r="U48" s="24"/>
      <c r="V48" s="24"/>
      <c r="W48" s="24"/>
      <c r="X48" s="24"/>
      <c r="Y48" s="24"/>
      <c r="Z48" s="24"/>
      <c r="AA48" s="24"/>
      <c r="AB48" s="58" t="s">
        <v>89</v>
      </c>
      <c r="AC48" s="58" t="s">
        <v>90</v>
      </c>
      <c r="AD48" s="58" t="s">
        <v>91</v>
      </c>
      <c r="AE48" s="58" t="s">
        <v>92</v>
      </c>
      <c r="AF48" s="58" t="s">
        <v>93</v>
      </c>
      <c r="AG48" s="58" t="s">
        <v>94</v>
      </c>
      <c r="AH48" s="58" t="s">
        <v>95</v>
      </c>
      <c r="AI48" s="58" t="s">
        <v>96</v>
      </c>
      <c r="AJ48" s="58" t="s">
        <v>97</v>
      </c>
      <c r="AK48" s="58" t="s">
        <v>98</v>
      </c>
      <c r="AL48" s="58" t="s">
        <v>99</v>
      </c>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row>
    <row r="49" spans="1:70" ht="13.5" thickTop="1" thickBot="1" x14ac:dyDescent="0.25">
      <c r="A49" s="24"/>
      <c r="B49" s="24"/>
      <c r="C49" s="429">
        <f>'OFERTA III'!D35</f>
        <v>1</v>
      </c>
      <c r="D49" s="429"/>
      <c r="E49" s="302"/>
      <c r="F49" s="302"/>
      <c r="G49" s="428"/>
      <c r="H49" s="428"/>
      <c r="I49" s="389"/>
      <c r="J49" s="389"/>
      <c r="K49" s="426">
        <f>G49*I49</f>
        <v>0</v>
      </c>
      <c r="L49" s="426"/>
      <c r="M49" s="426">
        <f>E49*I49</f>
        <v>0</v>
      </c>
      <c r="N49" s="426"/>
      <c r="O49" s="24"/>
      <c r="P49" s="24"/>
      <c r="Q49" s="24"/>
      <c r="R49" s="24"/>
      <c r="S49" s="24"/>
      <c r="T49" s="24"/>
      <c r="U49" s="24"/>
      <c r="V49" s="24"/>
      <c r="W49" s="24"/>
      <c r="X49" s="24"/>
      <c r="Y49" s="24"/>
      <c r="Z49" s="24"/>
      <c r="AA49" s="24"/>
      <c r="AB49" s="118">
        <f>'OFERTA III'!V35</f>
        <v>1</v>
      </c>
      <c r="AC49" s="119">
        <f>'OFERTA III'!W35*VLOOKUP(AB49,$C$49:$N$79,7,0)</f>
        <v>0</v>
      </c>
      <c r="AD49" s="119">
        <f>'OFERTA III'!X35*VLOOKUP($AB49,$C$49:$N$79,7,0)</f>
        <v>0</v>
      </c>
      <c r="AE49" s="119">
        <f>'OFERTA III'!Y35*VLOOKUP($AB49,$C$49:$N$79,7,0)</f>
        <v>0</v>
      </c>
      <c r="AF49" s="119">
        <f>'OFERTA III'!Z35*VLOOKUP($AB49,$C$49:$N$79,7,0)</f>
        <v>0</v>
      </c>
      <c r="AG49" s="119">
        <f>'OFERTA III'!AA35*VLOOKUP($AB49,$C$49:$N$79,7,0)</f>
        <v>0</v>
      </c>
      <c r="AH49" s="119">
        <f>'OFERTA III'!AB35*VLOOKUP($AB49,$C$49:$N$79,7,0)</f>
        <v>0</v>
      </c>
      <c r="AI49" s="119">
        <f>'OFERTA III'!AC35*VLOOKUP($AB49,$C$49:$N$79,7,0)</f>
        <v>0</v>
      </c>
      <c r="AJ49" s="119">
        <f>'OFERTA III'!AD35*VLOOKUP($AB49,$C$49:$N$79,7,0)</f>
        <v>0</v>
      </c>
      <c r="AK49" s="119">
        <f>'OFERTA III'!AE35*VLOOKUP($AB49,$C$49:$N$79,7,0)</f>
        <v>0</v>
      </c>
      <c r="AL49" s="119">
        <f>'OFERTA III'!AF35*VLOOKUP($AB49,$C$49:$N$79,7,0)</f>
        <v>0</v>
      </c>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row>
    <row r="50" spans="1:70" ht="13.5" thickTop="1" thickBot="1" x14ac:dyDescent="0.25">
      <c r="A50" s="24"/>
      <c r="B50" s="24"/>
      <c r="C50" s="429">
        <f>'OFERTA III'!D36</f>
        <v>2</v>
      </c>
      <c r="D50" s="429"/>
      <c r="E50" s="302"/>
      <c r="F50" s="302"/>
      <c r="G50" s="428"/>
      <c r="H50" s="428"/>
      <c r="I50" s="389"/>
      <c r="J50" s="389"/>
      <c r="K50" s="426">
        <f t="shared" ref="K50:K62" si="0">G50*I50</f>
        <v>0</v>
      </c>
      <c r="L50" s="426"/>
      <c r="M50" s="426">
        <f t="shared" ref="M50:M63" si="1">E50*I50</f>
        <v>0</v>
      </c>
      <c r="N50" s="426"/>
      <c r="O50" s="24"/>
      <c r="P50" s="24"/>
      <c r="Q50" s="24"/>
      <c r="R50" s="24"/>
      <c r="S50" s="24"/>
      <c r="T50" s="24"/>
      <c r="U50" s="24"/>
      <c r="V50" s="24"/>
      <c r="W50" s="24"/>
      <c r="X50" s="24"/>
      <c r="Y50" s="24"/>
      <c r="Z50" s="24"/>
      <c r="AA50" s="24"/>
      <c r="AB50" s="125">
        <f>'OFERTA III'!V36</f>
        <v>2</v>
      </c>
      <c r="AC50" s="107">
        <f>'OFERTA III'!W36*VLOOKUP(AB50,$C$49:$N$79,7,0)</f>
        <v>0</v>
      </c>
      <c r="AD50" s="107">
        <f>'OFERTA III'!X36*VLOOKUP($AB50,$C$49:$N$79,7,0)</f>
        <v>0</v>
      </c>
      <c r="AE50" s="107">
        <f>'OFERTA III'!Y36*VLOOKUP($AB50,$C$49:$N$79,7,0)</f>
        <v>0</v>
      </c>
      <c r="AF50" s="107">
        <f>'OFERTA III'!Z36*VLOOKUP($AB50,$C$49:$N$79,7,0)</f>
        <v>0</v>
      </c>
      <c r="AG50" s="107">
        <f>'OFERTA III'!AA36*VLOOKUP($AB50,$C$49:$N$79,7,0)</f>
        <v>0</v>
      </c>
      <c r="AH50" s="107">
        <f>'OFERTA III'!AB36*VLOOKUP($AB50,$C$49:$N$79,7,0)</f>
        <v>0</v>
      </c>
      <c r="AI50" s="107">
        <f>'OFERTA III'!AC36*VLOOKUP($AB50,$C$49:$N$79,7,0)</f>
        <v>0</v>
      </c>
      <c r="AJ50" s="107">
        <f>'OFERTA III'!AD36*VLOOKUP($AB50,$C$49:$N$79,7,0)</f>
        <v>0</v>
      </c>
      <c r="AK50" s="107">
        <f>'OFERTA III'!AE36*VLOOKUP($AB50,$C$49:$N$79,7,0)</f>
        <v>0</v>
      </c>
      <c r="AL50" s="107">
        <f>'OFERTA III'!AF36*VLOOKUP($AB50,$C$49:$N$79,7,0)</f>
        <v>0</v>
      </c>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row>
    <row r="51" spans="1:70" ht="13.5" thickTop="1" thickBot="1" x14ac:dyDescent="0.25">
      <c r="A51" s="24"/>
      <c r="B51" s="24"/>
      <c r="C51" s="429">
        <f>'OFERTA III'!D37</f>
        <v>3</v>
      </c>
      <c r="D51" s="429"/>
      <c r="E51" s="302"/>
      <c r="F51" s="302"/>
      <c r="G51" s="428"/>
      <c r="H51" s="428"/>
      <c r="I51" s="389"/>
      <c r="J51" s="389"/>
      <c r="K51" s="426">
        <f t="shared" si="0"/>
        <v>0</v>
      </c>
      <c r="L51" s="426"/>
      <c r="M51" s="426">
        <f t="shared" si="1"/>
        <v>0</v>
      </c>
      <c r="N51" s="426"/>
      <c r="O51" s="24"/>
      <c r="P51" s="24"/>
      <c r="Q51" s="24"/>
      <c r="R51" s="24"/>
      <c r="S51" s="24"/>
      <c r="T51" s="24"/>
      <c r="U51" s="24"/>
      <c r="V51" s="24"/>
      <c r="W51" s="24"/>
      <c r="X51" s="24"/>
      <c r="Y51" s="24"/>
      <c r="Z51" s="24"/>
      <c r="AA51" s="24"/>
      <c r="AB51" s="118">
        <f>'OFERTA III'!V37</f>
        <v>3</v>
      </c>
      <c r="AC51" s="119">
        <f>'OFERTA III'!W37*VLOOKUP(AB51,$C$49:$N$79,7,0)</f>
        <v>0</v>
      </c>
      <c r="AD51" s="119">
        <f>'OFERTA III'!X37*VLOOKUP($AB51,$C$49:$N$79,7,0)</f>
        <v>0</v>
      </c>
      <c r="AE51" s="119">
        <f>'OFERTA III'!Y37*VLOOKUP($AB51,$C$49:$N$79,7,0)</f>
        <v>0</v>
      </c>
      <c r="AF51" s="119">
        <f>'OFERTA III'!Z37*VLOOKUP($AB51,$C$49:$N$79,7,0)</f>
        <v>0</v>
      </c>
      <c r="AG51" s="119">
        <f>'OFERTA III'!AA37*VLOOKUP($AB51,$C$49:$N$79,7,0)</f>
        <v>0</v>
      </c>
      <c r="AH51" s="119">
        <f>'OFERTA III'!AB37*VLOOKUP($AB51,$C$49:$N$79,7,0)</f>
        <v>0</v>
      </c>
      <c r="AI51" s="119">
        <f>'OFERTA III'!AC37*VLOOKUP($AB51,$C$49:$N$79,7,0)</f>
        <v>0</v>
      </c>
      <c r="AJ51" s="119">
        <f>'OFERTA III'!AD37*VLOOKUP($AB51,$C$49:$N$79,7,0)</f>
        <v>0</v>
      </c>
      <c r="AK51" s="119">
        <f>'OFERTA III'!AE37*VLOOKUP($AB51,$C$49:$N$79,7,0)</f>
        <v>0</v>
      </c>
      <c r="AL51" s="119">
        <f>'OFERTA III'!AF37*VLOOKUP($AB51,$C$49:$N$79,7,0)</f>
        <v>0</v>
      </c>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row>
    <row r="52" spans="1:70" ht="13.5" thickTop="1" thickBot="1" x14ac:dyDescent="0.25">
      <c r="A52" s="24"/>
      <c r="B52" s="24"/>
      <c r="C52" s="429">
        <f>'OFERTA III'!D38</f>
        <v>4</v>
      </c>
      <c r="D52" s="429"/>
      <c r="E52" s="302"/>
      <c r="F52" s="302"/>
      <c r="G52" s="428"/>
      <c r="H52" s="428"/>
      <c r="I52" s="389"/>
      <c r="J52" s="389"/>
      <c r="K52" s="426">
        <f t="shared" si="0"/>
        <v>0</v>
      </c>
      <c r="L52" s="426"/>
      <c r="M52" s="426">
        <f t="shared" si="1"/>
        <v>0</v>
      </c>
      <c r="N52" s="426"/>
      <c r="O52" s="24"/>
      <c r="P52" s="24"/>
      <c r="Q52" s="24"/>
      <c r="R52" s="24"/>
      <c r="S52" s="24"/>
      <c r="T52" s="24"/>
      <c r="U52" s="24"/>
      <c r="V52" s="24"/>
      <c r="W52" s="24"/>
      <c r="X52" s="24"/>
      <c r="Y52" s="24"/>
      <c r="Z52" s="24"/>
      <c r="AA52" s="24"/>
      <c r="AB52" s="125">
        <f>'OFERTA III'!V38</f>
        <v>4</v>
      </c>
      <c r="AC52" s="107">
        <f>'OFERTA III'!W38*VLOOKUP(AB52,$C$49:$N$79,7,0)</f>
        <v>0</v>
      </c>
      <c r="AD52" s="107">
        <f>'OFERTA III'!X38*VLOOKUP($AB52,$C$49:$N$79,7,0)</f>
        <v>0</v>
      </c>
      <c r="AE52" s="107">
        <f>'OFERTA III'!Y38*VLOOKUP($AB52,$C$49:$N$79,7,0)</f>
        <v>0</v>
      </c>
      <c r="AF52" s="107">
        <f>'OFERTA III'!Z38*VLOOKUP($AB52,$C$49:$N$79,7,0)</f>
        <v>0</v>
      </c>
      <c r="AG52" s="107">
        <f>'OFERTA III'!AA38*VLOOKUP($AB52,$C$49:$N$79,7,0)</f>
        <v>0</v>
      </c>
      <c r="AH52" s="107">
        <f>'OFERTA III'!AB38*VLOOKUP($AB52,$C$49:$N$79,7,0)</f>
        <v>0</v>
      </c>
      <c r="AI52" s="107">
        <f>'OFERTA III'!AC38*VLOOKUP($AB52,$C$49:$N$79,7,0)</f>
        <v>0</v>
      </c>
      <c r="AJ52" s="107">
        <f>'OFERTA III'!AD38*VLOOKUP($AB52,$C$49:$N$79,7,0)</f>
        <v>0</v>
      </c>
      <c r="AK52" s="107">
        <f>'OFERTA III'!AE38*VLOOKUP($AB52,$C$49:$N$79,7,0)</f>
        <v>0</v>
      </c>
      <c r="AL52" s="107">
        <f>'OFERTA III'!AF38*VLOOKUP($AB52,$C$49:$N$79,7,0)</f>
        <v>0</v>
      </c>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row>
    <row r="53" spans="1:70" ht="13.5" thickTop="1" thickBot="1" x14ac:dyDescent="0.25">
      <c r="A53" s="24"/>
      <c r="B53" s="24"/>
      <c r="C53" s="429">
        <f>'OFERTA III'!D39</f>
        <v>5</v>
      </c>
      <c r="D53" s="429"/>
      <c r="E53" s="302"/>
      <c r="F53" s="302"/>
      <c r="G53" s="428"/>
      <c r="H53" s="428"/>
      <c r="I53" s="389"/>
      <c r="J53" s="389"/>
      <c r="K53" s="426">
        <f t="shared" si="0"/>
        <v>0</v>
      </c>
      <c r="L53" s="426"/>
      <c r="M53" s="426">
        <f t="shared" si="1"/>
        <v>0</v>
      </c>
      <c r="N53" s="426"/>
      <c r="O53" s="24"/>
      <c r="P53" s="24"/>
      <c r="Q53" s="24"/>
      <c r="R53" s="24"/>
      <c r="S53" s="24"/>
      <c r="T53" s="24"/>
      <c r="U53" s="24"/>
      <c r="V53" s="24"/>
      <c r="W53" s="24"/>
      <c r="X53" s="24"/>
      <c r="Y53" s="24"/>
      <c r="Z53" s="24"/>
      <c r="AA53" s="24"/>
      <c r="AB53" s="118">
        <f>'OFERTA III'!V39</f>
        <v>5</v>
      </c>
      <c r="AC53" s="119">
        <f>'OFERTA III'!W39*VLOOKUP(AB53,$C$49:$N$79,7,0)</f>
        <v>0</v>
      </c>
      <c r="AD53" s="119">
        <f>'OFERTA III'!X39*VLOOKUP($AB53,$C$49:$N$79,7,0)</f>
        <v>0</v>
      </c>
      <c r="AE53" s="119">
        <f>'OFERTA III'!Y39*VLOOKUP($AB53,$C$49:$N$79,7,0)</f>
        <v>0</v>
      </c>
      <c r="AF53" s="119">
        <f>'OFERTA III'!Z39*VLOOKUP($AB53,$C$49:$N$79,7,0)</f>
        <v>0</v>
      </c>
      <c r="AG53" s="119">
        <f>'OFERTA III'!AA39*VLOOKUP($AB53,$C$49:$N$79,7,0)</f>
        <v>0</v>
      </c>
      <c r="AH53" s="119">
        <f>'OFERTA III'!AB39*VLOOKUP($AB53,$C$49:$N$79,7,0)</f>
        <v>0</v>
      </c>
      <c r="AI53" s="119">
        <f>'OFERTA III'!AC39*VLOOKUP($AB53,$C$49:$N$79,7,0)</f>
        <v>0</v>
      </c>
      <c r="AJ53" s="119">
        <f>'OFERTA III'!AD39*VLOOKUP($AB53,$C$49:$N$79,7,0)</f>
        <v>0</v>
      </c>
      <c r="AK53" s="119">
        <f>'OFERTA III'!AE39*VLOOKUP($AB53,$C$49:$N$79,7,0)</f>
        <v>0</v>
      </c>
      <c r="AL53" s="119">
        <f>'OFERTA III'!AF39*VLOOKUP($AB53,$C$49:$N$79,7,0)</f>
        <v>0</v>
      </c>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row>
    <row r="54" spans="1:70" ht="13.5" thickTop="1" thickBot="1" x14ac:dyDescent="0.25">
      <c r="A54" s="24"/>
      <c r="B54" s="24"/>
      <c r="C54" s="429">
        <f>'OFERTA III'!D40</f>
        <v>6</v>
      </c>
      <c r="D54" s="429"/>
      <c r="E54" s="302"/>
      <c r="F54" s="302"/>
      <c r="G54" s="428"/>
      <c r="H54" s="428"/>
      <c r="I54" s="389"/>
      <c r="J54" s="389"/>
      <c r="K54" s="426">
        <f t="shared" si="0"/>
        <v>0</v>
      </c>
      <c r="L54" s="426"/>
      <c r="M54" s="426">
        <f t="shared" si="1"/>
        <v>0</v>
      </c>
      <c r="N54" s="426"/>
      <c r="O54" s="24"/>
      <c r="P54" s="24"/>
      <c r="Q54" s="24"/>
      <c r="R54" s="24"/>
      <c r="S54" s="24"/>
      <c r="T54" s="24"/>
      <c r="U54" s="24"/>
      <c r="V54" s="24"/>
      <c r="W54" s="24"/>
      <c r="X54" s="24"/>
      <c r="Y54" s="24"/>
      <c r="Z54" s="24"/>
      <c r="AA54" s="24"/>
      <c r="AB54" s="125">
        <f>'OFERTA III'!V40</f>
        <v>6</v>
      </c>
      <c r="AC54" s="107">
        <f>'OFERTA III'!W40*VLOOKUP(AB54,$C$49:$N$79,7,0)</f>
        <v>0</v>
      </c>
      <c r="AD54" s="107">
        <f>'OFERTA III'!X40*VLOOKUP($AB54,$C$49:$N$79,7,0)</f>
        <v>0</v>
      </c>
      <c r="AE54" s="107">
        <f>'OFERTA III'!Y40*VLOOKUP($AB54,$C$49:$N$79,7,0)</f>
        <v>0</v>
      </c>
      <c r="AF54" s="107">
        <f>'OFERTA III'!Z40*VLOOKUP($AB54,$C$49:$N$79,7,0)</f>
        <v>0</v>
      </c>
      <c r="AG54" s="107">
        <f>'OFERTA III'!AA40*VLOOKUP($AB54,$C$49:$N$79,7,0)</f>
        <v>0</v>
      </c>
      <c r="AH54" s="107">
        <f>'OFERTA III'!AB40*VLOOKUP($AB54,$C$49:$N$79,7,0)</f>
        <v>0</v>
      </c>
      <c r="AI54" s="107">
        <f>'OFERTA III'!AC40*VLOOKUP($AB54,$C$49:$N$79,7,0)</f>
        <v>0</v>
      </c>
      <c r="AJ54" s="107">
        <f>'OFERTA III'!AD40*VLOOKUP($AB54,$C$49:$N$79,7,0)</f>
        <v>0</v>
      </c>
      <c r="AK54" s="107">
        <f>'OFERTA III'!AE40*VLOOKUP($AB54,$C$49:$N$79,7,0)</f>
        <v>0</v>
      </c>
      <c r="AL54" s="107">
        <f>'OFERTA III'!AF40*VLOOKUP($AB54,$C$49:$N$79,7,0)</f>
        <v>0</v>
      </c>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row>
    <row r="55" spans="1:70" ht="13.5" thickTop="1" thickBot="1" x14ac:dyDescent="0.25">
      <c r="A55" s="24"/>
      <c r="B55" s="24"/>
      <c r="C55" s="429">
        <f>'OFERTA III'!D41</f>
        <v>7</v>
      </c>
      <c r="D55" s="429"/>
      <c r="E55" s="302"/>
      <c r="F55" s="302"/>
      <c r="G55" s="428"/>
      <c r="H55" s="428"/>
      <c r="I55" s="389"/>
      <c r="J55" s="389"/>
      <c r="K55" s="426">
        <f t="shared" si="0"/>
        <v>0</v>
      </c>
      <c r="L55" s="426"/>
      <c r="M55" s="426">
        <f t="shared" si="1"/>
        <v>0</v>
      </c>
      <c r="N55" s="426"/>
      <c r="O55" s="24"/>
      <c r="P55" s="24"/>
      <c r="Q55" s="24"/>
      <c r="R55" s="24"/>
      <c r="S55" s="24"/>
      <c r="T55" s="24"/>
      <c r="U55" s="24"/>
      <c r="V55" s="24"/>
      <c r="W55" s="24"/>
      <c r="X55" s="24"/>
      <c r="Y55" s="24"/>
      <c r="Z55" s="24"/>
      <c r="AA55" s="24"/>
      <c r="AB55" s="118">
        <f>'OFERTA III'!V41</f>
        <v>7</v>
      </c>
      <c r="AC55" s="119">
        <f>'OFERTA III'!W41*VLOOKUP(AB55,$C$49:$N$79,7,0)</f>
        <v>0</v>
      </c>
      <c r="AD55" s="119">
        <f>'OFERTA III'!X41*VLOOKUP($AB55,$C$49:$N$79,7,0)</f>
        <v>0</v>
      </c>
      <c r="AE55" s="119">
        <f>'OFERTA III'!Y41*VLOOKUP($AB55,$C$49:$N$79,7,0)</f>
        <v>0</v>
      </c>
      <c r="AF55" s="119">
        <f>'OFERTA III'!Z41*VLOOKUP($AB55,$C$49:$N$79,7,0)</f>
        <v>0</v>
      </c>
      <c r="AG55" s="119">
        <f>'OFERTA III'!AA41*VLOOKUP($AB55,$C$49:$N$79,7,0)</f>
        <v>0</v>
      </c>
      <c r="AH55" s="119">
        <f>'OFERTA III'!AB41*VLOOKUP($AB55,$C$49:$N$79,7,0)</f>
        <v>0</v>
      </c>
      <c r="AI55" s="119">
        <f>'OFERTA III'!AC41*VLOOKUP($AB55,$C$49:$N$79,7,0)</f>
        <v>0</v>
      </c>
      <c r="AJ55" s="119">
        <f>'OFERTA III'!AD41*VLOOKUP($AB55,$C$49:$N$79,7,0)</f>
        <v>0</v>
      </c>
      <c r="AK55" s="119">
        <f>'OFERTA III'!AE41*VLOOKUP($AB55,$C$49:$N$79,7,0)</f>
        <v>0</v>
      </c>
      <c r="AL55" s="119">
        <f>'OFERTA III'!AF41*VLOOKUP($AB55,$C$49:$N$79,7,0)</f>
        <v>0</v>
      </c>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row>
    <row r="56" spans="1:70" ht="13.5" thickTop="1" thickBot="1" x14ac:dyDescent="0.25">
      <c r="A56" s="24"/>
      <c r="B56" s="24"/>
      <c r="C56" s="429">
        <f>'OFERTA III'!D42</f>
        <v>8</v>
      </c>
      <c r="D56" s="429"/>
      <c r="E56" s="302"/>
      <c r="F56" s="302"/>
      <c r="G56" s="428"/>
      <c r="H56" s="428"/>
      <c r="I56" s="389"/>
      <c r="J56" s="389"/>
      <c r="K56" s="426">
        <f t="shared" si="0"/>
        <v>0</v>
      </c>
      <c r="L56" s="426"/>
      <c r="M56" s="426">
        <f>E56*I56</f>
        <v>0</v>
      </c>
      <c r="N56" s="426"/>
      <c r="O56" s="24"/>
      <c r="P56" s="24"/>
      <c r="Q56" s="24"/>
      <c r="R56" s="24"/>
      <c r="S56" s="24"/>
      <c r="T56" s="24"/>
      <c r="U56" s="24"/>
      <c r="V56" s="24"/>
      <c r="W56" s="24"/>
      <c r="X56" s="24"/>
      <c r="Y56" s="24"/>
      <c r="Z56" s="24"/>
      <c r="AA56" s="24"/>
      <c r="AB56" s="125">
        <f>'OFERTA III'!V42</f>
        <v>8</v>
      </c>
      <c r="AC56" s="107">
        <f>'OFERTA III'!W42*VLOOKUP(AB56,$C$49:$N$79,7,0)</f>
        <v>0</v>
      </c>
      <c r="AD56" s="107">
        <f>'OFERTA III'!X42*VLOOKUP($AB56,$C$49:$N$79,7,0)</f>
        <v>0</v>
      </c>
      <c r="AE56" s="107">
        <f>'OFERTA III'!Y42*VLOOKUP($AB56,$C$49:$N$79,7,0)</f>
        <v>0</v>
      </c>
      <c r="AF56" s="107">
        <f>'OFERTA III'!Z42*VLOOKUP($AB56,$C$49:$N$79,7,0)</f>
        <v>0</v>
      </c>
      <c r="AG56" s="107">
        <f>'OFERTA III'!AA42*VLOOKUP($AB56,$C$49:$N$79,7,0)</f>
        <v>0</v>
      </c>
      <c r="AH56" s="107">
        <f>'OFERTA III'!AB42*VLOOKUP($AB56,$C$49:$N$79,7,0)</f>
        <v>0</v>
      </c>
      <c r="AI56" s="107">
        <f>'OFERTA III'!AC42*VLOOKUP($AB56,$C$49:$N$79,7,0)</f>
        <v>0</v>
      </c>
      <c r="AJ56" s="107">
        <f>'OFERTA III'!AD42*VLOOKUP($AB56,$C$49:$N$79,7,0)</f>
        <v>0</v>
      </c>
      <c r="AK56" s="107">
        <f>'OFERTA III'!AE42*VLOOKUP($AB56,$C$49:$N$79,7,0)</f>
        <v>0</v>
      </c>
      <c r="AL56" s="107">
        <f>'OFERTA III'!AF42*VLOOKUP($AB56,$C$49:$N$79,7,0)</f>
        <v>0</v>
      </c>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row>
    <row r="57" spans="1:70" ht="13.5" thickTop="1" thickBot="1" x14ac:dyDescent="0.25">
      <c r="A57" s="24"/>
      <c r="B57" s="24"/>
      <c r="C57" s="429">
        <f>'OFERTA III'!D43</f>
        <v>9</v>
      </c>
      <c r="D57" s="429"/>
      <c r="E57" s="302"/>
      <c r="F57" s="302"/>
      <c r="G57" s="428"/>
      <c r="H57" s="428"/>
      <c r="I57" s="389"/>
      <c r="J57" s="389"/>
      <c r="K57" s="426">
        <f t="shared" si="0"/>
        <v>0</v>
      </c>
      <c r="L57" s="426"/>
      <c r="M57" s="426">
        <f t="shared" si="1"/>
        <v>0</v>
      </c>
      <c r="N57" s="426"/>
      <c r="O57" s="24"/>
      <c r="P57" s="24"/>
      <c r="Q57" s="24"/>
      <c r="R57" s="24"/>
      <c r="S57" s="24"/>
      <c r="T57" s="24"/>
      <c r="U57" s="24"/>
      <c r="V57" s="24"/>
      <c r="W57" s="24"/>
      <c r="X57" s="24"/>
      <c r="Y57" s="24"/>
      <c r="Z57" s="24"/>
      <c r="AA57" s="24"/>
      <c r="AB57" s="118">
        <f>'OFERTA III'!V43</f>
        <v>9</v>
      </c>
      <c r="AC57" s="119">
        <f>'OFERTA III'!W43*VLOOKUP(AB57,$C$49:$N$79,7,0)</f>
        <v>0</v>
      </c>
      <c r="AD57" s="119">
        <f>'OFERTA III'!X43*VLOOKUP($AB57,$C$49:$N$79,7,0)</f>
        <v>0</v>
      </c>
      <c r="AE57" s="119">
        <f>'OFERTA III'!Y43*VLOOKUP($AB57,$C$49:$N$79,7,0)</f>
        <v>0</v>
      </c>
      <c r="AF57" s="119">
        <f>'OFERTA III'!Z43*VLOOKUP($AB57,$C$49:$N$79,7,0)</f>
        <v>0</v>
      </c>
      <c r="AG57" s="119">
        <f>'OFERTA III'!AA43*VLOOKUP($AB57,$C$49:$N$79,7,0)</f>
        <v>0</v>
      </c>
      <c r="AH57" s="119">
        <f>'OFERTA III'!AB43*VLOOKUP($AB57,$C$49:$N$79,7,0)</f>
        <v>0</v>
      </c>
      <c r="AI57" s="119">
        <f>'OFERTA III'!AC43*VLOOKUP($AB57,$C$49:$N$79,7,0)</f>
        <v>0</v>
      </c>
      <c r="AJ57" s="119">
        <f>'OFERTA III'!AD43*VLOOKUP($AB57,$C$49:$N$79,7,0)</f>
        <v>0</v>
      </c>
      <c r="AK57" s="119">
        <f>'OFERTA III'!AE43*VLOOKUP($AB57,$C$49:$N$79,7,0)</f>
        <v>0</v>
      </c>
      <c r="AL57" s="119">
        <f>'OFERTA III'!AF43*VLOOKUP($AB57,$C$49:$N$79,7,0)</f>
        <v>0</v>
      </c>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row>
    <row r="58" spans="1:70" ht="13.5" thickTop="1" thickBot="1" x14ac:dyDescent="0.25">
      <c r="A58" s="24"/>
      <c r="B58" s="24"/>
      <c r="C58" s="429">
        <f>'OFERTA III'!D44</f>
        <v>10</v>
      </c>
      <c r="D58" s="429"/>
      <c r="E58" s="302"/>
      <c r="F58" s="302"/>
      <c r="G58" s="428"/>
      <c r="H58" s="428"/>
      <c r="I58" s="389"/>
      <c r="J58" s="389"/>
      <c r="K58" s="426">
        <f t="shared" si="0"/>
        <v>0</v>
      </c>
      <c r="L58" s="426"/>
      <c r="M58" s="426">
        <f>E58*I58</f>
        <v>0</v>
      </c>
      <c r="N58" s="426"/>
      <c r="O58" s="24"/>
      <c r="P58" s="24"/>
      <c r="Q58" s="24"/>
      <c r="R58" s="24"/>
      <c r="S58" s="24"/>
      <c r="T58" s="24"/>
      <c r="U58" s="24"/>
      <c r="V58" s="24"/>
      <c r="W58" s="24"/>
      <c r="X58" s="24"/>
      <c r="Y58" s="24"/>
      <c r="Z58" s="24"/>
      <c r="AA58" s="24"/>
      <c r="AB58" s="125">
        <f>'OFERTA III'!V44</f>
        <v>10</v>
      </c>
      <c r="AC58" s="107">
        <f>'OFERTA III'!W44*VLOOKUP(AB58,$C$49:$N$79,7,0)</f>
        <v>0</v>
      </c>
      <c r="AD58" s="107">
        <f>'OFERTA III'!X44*VLOOKUP($AB58,$C$49:$N$79,7,0)</f>
        <v>0</v>
      </c>
      <c r="AE58" s="107">
        <f>'OFERTA III'!Y44*VLOOKUP($AB58,$C$49:$N$79,7,0)</f>
        <v>0</v>
      </c>
      <c r="AF58" s="107">
        <f>'OFERTA III'!Z44*VLOOKUP($AB58,$C$49:$N$79,7,0)</f>
        <v>0</v>
      </c>
      <c r="AG58" s="107">
        <f>'OFERTA III'!AA44*VLOOKUP($AB58,$C$49:$N$79,7,0)</f>
        <v>0</v>
      </c>
      <c r="AH58" s="107">
        <f>'OFERTA III'!AB44*VLOOKUP($AB58,$C$49:$N$79,7,0)</f>
        <v>0</v>
      </c>
      <c r="AI58" s="107">
        <f>'OFERTA III'!AC44*VLOOKUP($AB58,$C$49:$N$79,7,0)</f>
        <v>0</v>
      </c>
      <c r="AJ58" s="107">
        <f>'OFERTA III'!AD44*VLOOKUP($AB58,$C$49:$N$79,7,0)</f>
        <v>0</v>
      </c>
      <c r="AK58" s="107">
        <f>'OFERTA III'!AE44*VLOOKUP($AB58,$C$49:$N$79,7,0)</f>
        <v>0</v>
      </c>
      <c r="AL58" s="107">
        <f>'OFERTA III'!AF44*VLOOKUP($AB58,$C$49:$N$79,7,0)</f>
        <v>0</v>
      </c>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row>
    <row r="59" spans="1:70" ht="13.5" thickTop="1" thickBot="1" x14ac:dyDescent="0.25">
      <c r="A59" s="24"/>
      <c r="B59" s="24"/>
      <c r="C59" s="429">
        <f>'OFERTA III'!D45</f>
        <v>11</v>
      </c>
      <c r="D59" s="429"/>
      <c r="E59" s="302"/>
      <c r="F59" s="302"/>
      <c r="G59" s="428"/>
      <c r="H59" s="428"/>
      <c r="I59" s="389"/>
      <c r="J59" s="389"/>
      <c r="K59" s="426">
        <f t="shared" si="0"/>
        <v>0</v>
      </c>
      <c r="L59" s="426"/>
      <c r="M59" s="426">
        <f t="shared" si="1"/>
        <v>0</v>
      </c>
      <c r="N59" s="426"/>
      <c r="O59" s="24"/>
      <c r="P59" s="24"/>
      <c r="Q59" s="24"/>
      <c r="R59" s="24"/>
      <c r="S59" s="24"/>
      <c r="T59" s="24"/>
      <c r="U59" s="24"/>
      <c r="V59" s="24"/>
      <c r="W59" s="24"/>
      <c r="X59" s="24"/>
      <c r="Y59" s="24"/>
      <c r="Z59" s="24"/>
      <c r="AA59" s="24"/>
      <c r="AB59" s="118">
        <f>'OFERTA III'!V45</f>
        <v>11</v>
      </c>
      <c r="AC59" s="119">
        <f>'OFERTA III'!W45*VLOOKUP(AB59,$C$49:$N$79,7,0)</f>
        <v>0</v>
      </c>
      <c r="AD59" s="119">
        <f>'OFERTA III'!X45*VLOOKUP($AB59,$C$49:$N$79,7,0)</f>
        <v>0</v>
      </c>
      <c r="AE59" s="119">
        <f>'OFERTA III'!Y45*VLOOKUP($AB59,$C$49:$N$79,7,0)</f>
        <v>0</v>
      </c>
      <c r="AF59" s="119">
        <f>'OFERTA III'!Z45*VLOOKUP($AB59,$C$49:$N$79,7,0)</f>
        <v>0</v>
      </c>
      <c r="AG59" s="119">
        <f>'OFERTA III'!AA45*VLOOKUP($AB59,$C$49:$N$79,7,0)</f>
        <v>0</v>
      </c>
      <c r="AH59" s="119">
        <f>'OFERTA III'!AB45*VLOOKUP($AB59,$C$49:$N$79,7,0)</f>
        <v>0</v>
      </c>
      <c r="AI59" s="119">
        <f>'OFERTA III'!AC45*VLOOKUP($AB59,$C$49:$N$79,7,0)</f>
        <v>0</v>
      </c>
      <c r="AJ59" s="119">
        <f>'OFERTA III'!AD45*VLOOKUP($AB59,$C$49:$N$79,7,0)</f>
        <v>0</v>
      </c>
      <c r="AK59" s="119">
        <f>'OFERTA III'!AE45*VLOOKUP($AB59,$C$49:$N$79,7,0)</f>
        <v>0</v>
      </c>
      <c r="AL59" s="119">
        <f>'OFERTA III'!AF45*VLOOKUP($AB59,$C$49:$N$79,7,0)</f>
        <v>0</v>
      </c>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row>
    <row r="60" spans="1:70" ht="13.5" thickTop="1" thickBot="1" x14ac:dyDescent="0.25">
      <c r="A60" s="24"/>
      <c r="B60" s="24"/>
      <c r="C60" s="429">
        <f>'OFERTA III'!D46</f>
        <v>12</v>
      </c>
      <c r="D60" s="429"/>
      <c r="E60" s="302"/>
      <c r="F60" s="302"/>
      <c r="G60" s="428"/>
      <c r="H60" s="428"/>
      <c r="I60" s="389"/>
      <c r="J60" s="389"/>
      <c r="K60" s="426">
        <f t="shared" si="0"/>
        <v>0</v>
      </c>
      <c r="L60" s="426"/>
      <c r="M60" s="426">
        <f t="shared" si="1"/>
        <v>0</v>
      </c>
      <c r="N60" s="426"/>
      <c r="O60" s="24"/>
      <c r="P60" s="24"/>
      <c r="Q60" s="24"/>
      <c r="R60" s="24"/>
      <c r="S60" s="24"/>
      <c r="T60" s="24"/>
      <c r="U60" s="24"/>
      <c r="V60" s="24"/>
      <c r="W60" s="24"/>
      <c r="X60" s="24"/>
      <c r="Y60" s="24"/>
      <c r="Z60" s="24"/>
      <c r="AA60" s="24"/>
      <c r="AB60" s="125">
        <f>'OFERTA III'!V46</f>
        <v>12</v>
      </c>
      <c r="AC60" s="107">
        <f>'OFERTA III'!W46*VLOOKUP(AB60,$C$49:$N$79,7,0)</f>
        <v>0</v>
      </c>
      <c r="AD60" s="107">
        <f>'OFERTA III'!X46*VLOOKUP($AB60,$C$49:$N$79,7,0)</f>
        <v>0</v>
      </c>
      <c r="AE60" s="107">
        <f>'OFERTA III'!Y46*VLOOKUP($AB60,$C$49:$N$79,7,0)</f>
        <v>0</v>
      </c>
      <c r="AF60" s="107">
        <f>'OFERTA III'!Z46*VLOOKUP($AB60,$C$49:$N$79,7,0)</f>
        <v>0</v>
      </c>
      <c r="AG60" s="107">
        <f>'OFERTA III'!AA46*VLOOKUP($AB60,$C$49:$N$79,7,0)</f>
        <v>0</v>
      </c>
      <c r="AH60" s="107">
        <f>'OFERTA III'!AB46*VLOOKUP($AB60,$C$49:$N$79,7,0)</f>
        <v>0</v>
      </c>
      <c r="AI60" s="107">
        <f>'OFERTA III'!AC46*VLOOKUP($AB60,$C$49:$N$79,7,0)</f>
        <v>0</v>
      </c>
      <c r="AJ60" s="107">
        <f>'OFERTA III'!AD46*VLOOKUP($AB60,$C$49:$N$79,7,0)</f>
        <v>0</v>
      </c>
      <c r="AK60" s="107">
        <f>'OFERTA III'!AE46*VLOOKUP($AB60,$C$49:$N$79,7,0)</f>
        <v>0</v>
      </c>
      <c r="AL60" s="107">
        <f>'OFERTA III'!AF46*VLOOKUP($AB60,$C$49:$N$79,7,0)</f>
        <v>0</v>
      </c>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row>
    <row r="61" spans="1:70" ht="13.5" thickTop="1" thickBot="1" x14ac:dyDescent="0.25">
      <c r="A61" s="24"/>
      <c r="B61" s="24"/>
      <c r="C61" s="429">
        <f>'OFERTA III'!D47</f>
        <v>13</v>
      </c>
      <c r="D61" s="429"/>
      <c r="E61" s="302"/>
      <c r="F61" s="302"/>
      <c r="G61" s="428"/>
      <c r="H61" s="428"/>
      <c r="I61" s="389"/>
      <c r="J61" s="389"/>
      <c r="K61" s="426">
        <f t="shared" si="0"/>
        <v>0</v>
      </c>
      <c r="L61" s="426"/>
      <c r="M61" s="426">
        <f t="shared" si="1"/>
        <v>0</v>
      </c>
      <c r="N61" s="426"/>
      <c r="O61" s="24"/>
      <c r="P61" s="24"/>
      <c r="Q61" s="24"/>
      <c r="R61" s="24"/>
      <c r="S61" s="24"/>
      <c r="T61" s="24"/>
      <c r="U61" s="24"/>
      <c r="V61" s="24"/>
      <c r="W61" s="24"/>
      <c r="X61" s="24"/>
      <c r="Y61" s="24"/>
      <c r="Z61" s="24"/>
      <c r="AA61" s="24"/>
      <c r="AB61" s="118">
        <f>'OFERTA III'!V47</f>
        <v>13</v>
      </c>
      <c r="AC61" s="119">
        <f>'OFERTA III'!W47*VLOOKUP(AB61,$C$49:$N$79,7,0)</f>
        <v>0</v>
      </c>
      <c r="AD61" s="119">
        <f>'OFERTA III'!X47*VLOOKUP($AB61,$C$49:$N$79,7,0)</f>
        <v>0</v>
      </c>
      <c r="AE61" s="119">
        <f>'OFERTA III'!Y47*VLOOKUP($AB61,$C$49:$N$79,7,0)</f>
        <v>0</v>
      </c>
      <c r="AF61" s="119">
        <f>'OFERTA III'!Z47*VLOOKUP($AB61,$C$49:$N$79,7,0)</f>
        <v>0</v>
      </c>
      <c r="AG61" s="119">
        <f>'OFERTA III'!AA47*VLOOKUP($AB61,$C$49:$N$79,7,0)</f>
        <v>0</v>
      </c>
      <c r="AH61" s="119">
        <f>'OFERTA III'!AB47*VLOOKUP($AB61,$C$49:$N$79,7,0)</f>
        <v>0</v>
      </c>
      <c r="AI61" s="119">
        <f>'OFERTA III'!AC47*VLOOKUP($AB61,$C$49:$N$79,7,0)</f>
        <v>0</v>
      </c>
      <c r="AJ61" s="119">
        <f>'OFERTA III'!AD47*VLOOKUP($AB61,$C$49:$N$79,7,0)</f>
        <v>0</v>
      </c>
      <c r="AK61" s="119">
        <f>'OFERTA III'!AE47*VLOOKUP($AB61,$C$49:$N$79,7,0)</f>
        <v>0</v>
      </c>
      <c r="AL61" s="119">
        <f>'OFERTA III'!AF47*VLOOKUP($AB61,$C$49:$N$79,7,0)</f>
        <v>0</v>
      </c>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row>
    <row r="62" spans="1:70" ht="13.5" thickTop="1" thickBot="1" x14ac:dyDescent="0.25">
      <c r="A62" s="24"/>
      <c r="B62" s="24"/>
      <c r="C62" s="429">
        <f>'OFERTA III'!D48</f>
        <v>14</v>
      </c>
      <c r="D62" s="429"/>
      <c r="E62" s="302"/>
      <c r="F62" s="302"/>
      <c r="G62" s="428"/>
      <c r="H62" s="428"/>
      <c r="I62" s="389"/>
      <c r="J62" s="389"/>
      <c r="K62" s="426">
        <f t="shared" si="0"/>
        <v>0</v>
      </c>
      <c r="L62" s="426"/>
      <c r="M62" s="426">
        <f t="shared" si="1"/>
        <v>0</v>
      </c>
      <c r="N62" s="426"/>
      <c r="O62" s="24"/>
      <c r="P62" s="24"/>
      <c r="Q62" s="24"/>
      <c r="R62" s="24"/>
      <c r="S62" s="24"/>
      <c r="T62" s="24"/>
      <c r="U62" s="24"/>
      <c r="V62" s="24"/>
      <c r="W62" s="24"/>
      <c r="X62" s="24"/>
      <c r="Y62" s="24"/>
      <c r="Z62" s="24"/>
      <c r="AA62" s="24"/>
      <c r="AB62" s="125">
        <f>'OFERTA III'!V48</f>
        <v>14</v>
      </c>
      <c r="AC62" s="107">
        <f>'OFERTA III'!W48*VLOOKUP(AB62,$C$49:$N$79,7,0)</f>
        <v>0</v>
      </c>
      <c r="AD62" s="107">
        <f>'OFERTA III'!X48*VLOOKUP($AB62,$C$49:$N$79,7,0)</f>
        <v>0</v>
      </c>
      <c r="AE62" s="107">
        <f>'OFERTA III'!Y48*VLOOKUP($AB62,$C$49:$N$79,7,0)</f>
        <v>0</v>
      </c>
      <c r="AF62" s="107">
        <f>'OFERTA III'!Z48*VLOOKUP($AB62,$C$49:$N$79,7,0)</f>
        <v>0</v>
      </c>
      <c r="AG62" s="107">
        <f>'OFERTA III'!AA48*VLOOKUP($AB62,$C$49:$N$79,7,0)</f>
        <v>0</v>
      </c>
      <c r="AH62" s="107">
        <f>'OFERTA III'!AB48*VLOOKUP($AB62,$C$49:$N$79,7,0)</f>
        <v>0</v>
      </c>
      <c r="AI62" s="107">
        <f>'OFERTA III'!AC48*VLOOKUP($AB62,$C$49:$N$79,7,0)</f>
        <v>0</v>
      </c>
      <c r="AJ62" s="107">
        <f>'OFERTA III'!AD48*VLOOKUP($AB62,$C$49:$N$79,7,0)</f>
        <v>0</v>
      </c>
      <c r="AK62" s="107">
        <f>'OFERTA III'!AE48*VLOOKUP($AB62,$C$49:$N$79,7,0)</f>
        <v>0</v>
      </c>
      <c r="AL62" s="107">
        <f>'OFERTA III'!AF48*VLOOKUP($AB62,$C$49:$N$79,7,0)</f>
        <v>0</v>
      </c>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row>
    <row r="63" spans="1:70" ht="13.5" thickTop="1" thickBot="1" x14ac:dyDescent="0.25">
      <c r="A63" s="24"/>
      <c r="B63" s="24"/>
      <c r="C63" s="429">
        <f>'OFERTA III'!D49</f>
        <v>15</v>
      </c>
      <c r="D63" s="429"/>
      <c r="E63" s="302"/>
      <c r="F63" s="302"/>
      <c r="G63" s="428"/>
      <c r="H63" s="428"/>
      <c r="I63" s="389"/>
      <c r="J63" s="389"/>
      <c r="K63" s="426">
        <f>G63*I63</f>
        <v>0</v>
      </c>
      <c r="L63" s="426"/>
      <c r="M63" s="426">
        <f t="shared" si="1"/>
        <v>0</v>
      </c>
      <c r="N63" s="426"/>
      <c r="O63" s="24"/>
      <c r="P63" s="24"/>
      <c r="Q63" s="24"/>
      <c r="R63" s="24"/>
      <c r="S63" s="24"/>
      <c r="T63" s="24"/>
      <c r="U63" s="24"/>
      <c r="V63" s="24"/>
      <c r="W63" s="24"/>
      <c r="X63" s="24"/>
      <c r="Y63" s="24"/>
      <c r="Z63" s="24"/>
      <c r="AA63" s="24"/>
      <c r="AB63" s="118">
        <f>'OFERTA III'!V49</f>
        <v>15</v>
      </c>
      <c r="AC63" s="119">
        <f>'OFERTA III'!W49*VLOOKUP(AB63,$C$49:$N$79,7,0)</f>
        <v>0</v>
      </c>
      <c r="AD63" s="119">
        <f>'OFERTA III'!X49*VLOOKUP($AB63,$C$49:$N$79,7,0)</f>
        <v>0</v>
      </c>
      <c r="AE63" s="119">
        <f>'OFERTA III'!Y49*VLOOKUP($AB63,$C$49:$N$79,7,0)</f>
        <v>0</v>
      </c>
      <c r="AF63" s="119">
        <f>'OFERTA III'!Z49*VLOOKUP($AB63,$C$49:$N$79,7,0)</f>
        <v>0</v>
      </c>
      <c r="AG63" s="119">
        <f>'OFERTA III'!AA49*VLOOKUP($AB63,$C$49:$N$79,7,0)</f>
        <v>0</v>
      </c>
      <c r="AH63" s="119">
        <f>'OFERTA III'!AB49*VLOOKUP($AB63,$C$49:$N$79,7,0)</f>
        <v>0</v>
      </c>
      <c r="AI63" s="119">
        <f>'OFERTA III'!AC49*VLOOKUP($AB63,$C$49:$N$79,7,0)</f>
        <v>0</v>
      </c>
      <c r="AJ63" s="119">
        <f>'OFERTA III'!AD49*VLOOKUP($AB63,$C$49:$N$79,7,0)</f>
        <v>0</v>
      </c>
      <c r="AK63" s="119">
        <f>'OFERTA III'!AE49*VLOOKUP($AB63,$C$49:$N$79,7,0)</f>
        <v>0</v>
      </c>
      <c r="AL63" s="119">
        <f>'OFERTA III'!AF49*VLOOKUP($AB63,$C$49:$N$79,7,0)</f>
        <v>0</v>
      </c>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row>
    <row r="64" spans="1:70" ht="13.5" hidden="1" thickTop="1" thickBot="1" x14ac:dyDescent="0.25">
      <c r="A64" s="24"/>
      <c r="B64" s="24"/>
      <c r="C64" s="429">
        <f>'OFERTA III'!D50</f>
        <v>16</v>
      </c>
      <c r="D64" s="429"/>
      <c r="E64" s="302"/>
      <c r="F64" s="302"/>
      <c r="G64" s="428"/>
      <c r="H64" s="428"/>
      <c r="I64" s="389"/>
      <c r="J64" s="389"/>
      <c r="K64" s="426">
        <f t="shared" ref="K64:K77" si="2">G64*I64</f>
        <v>0</v>
      </c>
      <c r="L64" s="426"/>
      <c r="M64" s="426">
        <f>IF(E64=0,0,I64+#REF!*E64)</f>
        <v>0</v>
      </c>
      <c r="N64" s="426"/>
      <c r="O64" s="24"/>
      <c r="P64" s="24"/>
      <c r="Q64" s="24"/>
      <c r="R64" s="24"/>
      <c r="S64" s="24"/>
      <c r="T64" s="24"/>
      <c r="U64" s="24"/>
      <c r="V64" s="24"/>
      <c r="W64" s="24"/>
      <c r="X64" s="24"/>
      <c r="Y64" s="24"/>
      <c r="Z64" s="24"/>
      <c r="AA64" s="24"/>
      <c r="AB64" s="125">
        <f>'OFERTA III'!V50</f>
        <v>16</v>
      </c>
      <c r="AC64" s="107">
        <f>'OFERTA III'!W50*VLOOKUP(AB64,$C$49:$N$79,7,0)</f>
        <v>0</v>
      </c>
      <c r="AD64" s="107">
        <f>'OFERTA III'!X50*VLOOKUP($AB64,$C$49:$N$79,7,0)</f>
        <v>0</v>
      </c>
      <c r="AE64" s="107">
        <f>'OFERTA III'!Y50*VLOOKUP($AB64,$C$49:$N$79,7,0)</f>
        <v>0</v>
      </c>
      <c r="AF64" s="107">
        <f>'OFERTA III'!Z50*VLOOKUP($AB64,$C$49:$N$79,7,0)</f>
        <v>0</v>
      </c>
      <c r="AG64" s="107">
        <f>'OFERTA III'!AA50*VLOOKUP($AB64,$C$49:$N$79,7,0)</f>
        <v>0</v>
      </c>
      <c r="AH64" s="107">
        <f>'OFERTA III'!AB50*VLOOKUP($AB64,$C$49:$N$79,7,0)</f>
        <v>0</v>
      </c>
      <c r="AI64" s="107">
        <f>'OFERTA III'!AC50*VLOOKUP($AB64,$C$49:$N$79,7,0)</f>
        <v>0</v>
      </c>
      <c r="AJ64" s="107">
        <f>'OFERTA III'!AD50*VLOOKUP($AB64,$C$49:$N$79,7,0)</f>
        <v>0</v>
      </c>
      <c r="AK64" s="107">
        <f>'OFERTA III'!AE50*VLOOKUP($AB64,$C$49:$N$79,7,0)</f>
        <v>0</v>
      </c>
      <c r="AL64" s="107">
        <f>'OFERTA III'!AF50*VLOOKUP($AB64,$C$49:$N$79,7,0)</f>
        <v>0</v>
      </c>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row>
    <row r="65" spans="1:70" ht="13.5" hidden="1" thickTop="1" thickBot="1" x14ac:dyDescent="0.25">
      <c r="A65" s="24"/>
      <c r="B65" s="24"/>
      <c r="C65" s="429">
        <f>'OFERTA III'!D51</f>
        <v>17</v>
      </c>
      <c r="D65" s="429"/>
      <c r="E65" s="302"/>
      <c r="F65" s="302"/>
      <c r="G65" s="428"/>
      <c r="H65" s="428"/>
      <c r="I65" s="389"/>
      <c r="J65" s="389"/>
      <c r="K65" s="426">
        <f t="shared" si="2"/>
        <v>0</v>
      </c>
      <c r="L65" s="426"/>
      <c r="M65" s="426">
        <f>IF(E65=0,0,I65+#REF!*E65)</f>
        <v>0</v>
      </c>
      <c r="N65" s="426"/>
      <c r="O65" s="24"/>
      <c r="P65" s="24"/>
      <c r="Q65" s="24"/>
      <c r="R65" s="24"/>
      <c r="S65" s="24"/>
      <c r="T65" s="24"/>
      <c r="U65" s="24"/>
      <c r="V65" s="24"/>
      <c r="W65" s="24"/>
      <c r="X65" s="24"/>
      <c r="Y65" s="24"/>
      <c r="Z65" s="24"/>
      <c r="AA65" s="24"/>
      <c r="AB65" s="118">
        <f>'OFERTA III'!V51</f>
        <v>17</v>
      </c>
      <c r="AC65" s="119">
        <f>'OFERTA III'!W51*VLOOKUP(AB65,$C$49:$N$79,7,0)</f>
        <v>0</v>
      </c>
      <c r="AD65" s="119">
        <f>'OFERTA III'!X51*VLOOKUP($AB65,$C$49:$N$79,7,0)</f>
        <v>0</v>
      </c>
      <c r="AE65" s="119">
        <f>'OFERTA III'!Y51*VLOOKUP($AB65,$C$49:$N$79,7,0)</f>
        <v>0</v>
      </c>
      <c r="AF65" s="119">
        <f>'OFERTA III'!Z51*VLOOKUP($AB65,$C$49:$N$79,7,0)</f>
        <v>0</v>
      </c>
      <c r="AG65" s="119">
        <f>'OFERTA III'!AA51*VLOOKUP($AB65,$C$49:$N$79,7,0)</f>
        <v>0</v>
      </c>
      <c r="AH65" s="119">
        <f>'OFERTA III'!AB51*VLOOKUP($AB65,$C$49:$N$79,7,0)</f>
        <v>0</v>
      </c>
      <c r="AI65" s="119">
        <f>'OFERTA III'!AC51*VLOOKUP($AB65,$C$49:$N$79,7,0)</f>
        <v>0</v>
      </c>
      <c r="AJ65" s="119">
        <f>'OFERTA III'!AD51*VLOOKUP($AB65,$C$49:$N$79,7,0)</f>
        <v>0</v>
      </c>
      <c r="AK65" s="119">
        <f>'OFERTA III'!AE51*VLOOKUP($AB65,$C$49:$N$79,7,0)</f>
        <v>0</v>
      </c>
      <c r="AL65" s="119">
        <f>'OFERTA III'!AF51*VLOOKUP($AB65,$C$49:$N$79,7,0)</f>
        <v>0</v>
      </c>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row>
    <row r="66" spans="1:70" ht="13.5" hidden="1" thickTop="1" thickBot="1" x14ac:dyDescent="0.25">
      <c r="A66" s="24"/>
      <c r="B66" s="24"/>
      <c r="C66" s="429">
        <f>'OFERTA III'!D52</f>
        <v>18</v>
      </c>
      <c r="D66" s="429"/>
      <c r="E66" s="302"/>
      <c r="F66" s="302"/>
      <c r="G66" s="428"/>
      <c r="H66" s="428"/>
      <c r="I66" s="389"/>
      <c r="J66" s="389"/>
      <c r="K66" s="426">
        <f t="shared" si="2"/>
        <v>0</v>
      </c>
      <c r="L66" s="426"/>
      <c r="M66" s="426">
        <f>IF(E66=0,0,I66+#REF!*E66)</f>
        <v>0</v>
      </c>
      <c r="N66" s="426"/>
      <c r="O66" s="24"/>
      <c r="P66" s="24"/>
      <c r="Q66" s="24"/>
      <c r="R66" s="24"/>
      <c r="S66" s="24"/>
      <c r="T66" s="24"/>
      <c r="U66" s="24"/>
      <c r="V66" s="24"/>
      <c r="W66" s="24"/>
      <c r="X66" s="24"/>
      <c r="Y66" s="24"/>
      <c r="Z66" s="24"/>
      <c r="AA66" s="24"/>
      <c r="AB66" s="125">
        <f>'OFERTA III'!V52</f>
        <v>18</v>
      </c>
      <c r="AC66" s="107">
        <f>'OFERTA III'!W52*VLOOKUP(AB66,$C$49:$N$79,7,0)</f>
        <v>0</v>
      </c>
      <c r="AD66" s="107">
        <f>'OFERTA III'!X52*VLOOKUP($AB66,$C$49:$N$79,7,0)</f>
        <v>0</v>
      </c>
      <c r="AE66" s="107">
        <f>'OFERTA III'!Y52*VLOOKUP($AB66,$C$49:$N$79,7,0)</f>
        <v>0</v>
      </c>
      <c r="AF66" s="107">
        <f>'OFERTA III'!Z52*VLOOKUP($AB66,$C$49:$N$79,7,0)</f>
        <v>0</v>
      </c>
      <c r="AG66" s="107">
        <f>'OFERTA III'!AA52*VLOOKUP($AB66,$C$49:$N$79,7,0)</f>
        <v>0</v>
      </c>
      <c r="AH66" s="107">
        <f>'OFERTA III'!AB52*VLOOKUP($AB66,$C$49:$N$79,7,0)</f>
        <v>0</v>
      </c>
      <c r="AI66" s="107">
        <f>'OFERTA III'!AC52*VLOOKUP($AB66,$C$49:$N$79,7,0)</f>
        <v>0</v>
      </c>
      <c r="AJ66" s="107">
        <f>'OFERTA III'!AD52*VLOOKUP($AB66,$C$49:$N$79,7,0)</f>
        <v>0</v>
      </c>
      <c r="AK66" s="107">
        <f>'OFERTA III'!AE52*VLOOKUP($AB66,$C$49:$N$79,7,0)</f>
        <v>0</v>
      </c>
      <c r="AL66" s="107">
        <f>'OFERTA III'!AF52*VLOOKUP($AB66,$C$49:$N$79,7,0)</f>
        <v>0</v>
      </c>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row>
    <row r="67" spans="1:70" ht="13.5" hidden="1" thickTop="1" thickBot="1" x14ac:dyDescent="0.25">
      <c r="A67" s="24"/>
      <c r="B67" s="24"/>
      <c r="C67" s="429">
        <f>'OFERTA III'!D53</f>
        <v>19</v>
      </c>
      <c r="D67" s="429"/>
      <c r="E67" s="302"/>
      <c r="F67" s="302"/>
      <c r="G67" s="428"/>
      <c r="H67" s="428"/>
      <c r="I67" s="389"/>
      <c r="J67" s="389"/>
      <c r="K67" s="426">
        <f t="shared" si="2"/>
        <v>0</v>
      </c>
      <c r="L67" s="426"/>
      <c r="M67" s="426">
        <f>IF(E67=0,0,I67+#REF!*E67)</f>
        <v>0</v>
      </c>
      <c r="N67" s="426"/>
      <c r="O67" s="24"/>
      <c r="P67" s="24"/>
      <c r="Q67" s="24"/>
      <c r="R67" s="24"/>
      <c r="S67" s="24"/>
      <c r="T67" s="24"/>
      <c r="U67" s="24"/>
      <c r="V67" s="24"/>
      <c r="W67" s="24"/>
      <c r="X67" s="24"/>
      <c r="Y67" s="24"/>
      <c r="Z67" s="24"/>
      <c r="AA67" s="24"/>
      <c r="AB67" s="118">
        <f>'OFERTA III'!V53</f>
        <v>19</v>
      </c>
      <c r="AC67" s="119">
        <f>'OFERTA III'!W53*VLOOKUP(AB67,$C$49:$N$79,7,0)</f>
        <v>0</v>
      </c>
      <c r="AD67" s="119">
        <f>'OFERTA III'!X53*VLOOKUP($AB67,$C$49:$N$79,7,0)</f>
        <v>0</v>
      </c>
      <c r="AE67" s="119">
        <f>'OFERTA III'!Y53*VLOOKUP($AB67,$C$49:$N$79,7,0)</f>
        <v>0</v>
      </c>
      <c r="AF67" s="119">
        <f>'OFERTA III'!Z53*VLOOKUP($AB67,$C$49:$N$79,7,0)</f>
        <v>0</v>
      </c>
      <c r="AG67" s="119">
        <f>'OFERTA III'!AA53*VLOOKUP($AB67,$C$49:$N$79,7,0)</f>
        <v>0</v>
      </c>
      <c r="AH67" s="119">
        <f>'OFERTA III'!AB53*VLOOKUP($AB67,$C$49:$N$79,7,0)</f>
        <v>0</v>
      </c>
      <c r="AI67" s="119">
        <f>'OFERTA III'!AC53*VLOOKUP($AB67,$C$49:$N$79,7,0)</f>
        <v>0</v>
      </c>
      <c r="AJ67" s="119">
        <f>'OFERTA III'!AD53*VLOOKUP($AB67,$C$49:$N$79,7,0)</f>
        <v>0</v>
      </c>
      <c r="AK67" s="119">
        <f>'OFERTA III'!AE53*VLOOKUP($AB67,$C$49:$N$79,7,0)</f>
        <v>0</v>
      </c>
      <c r="AL67" s="119">
        <f>'OFERTA III'!AF53*VLOOKUP($AB67,$C$49:$N$79,7,0)</f>
        <v>0</v>
      </c>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row>
    <row r="68" spans="1:70" ht="13.5" hidden="1" thickTop="1" thickBot="1" x14ac:dyDescent="0.25">
      <c r="A68" s="24"/>
      <c r="B68" s="24"/>
      <c r="C68" s="429">
        <f>'OFERTA III'!D54</f>
        <v>20</v>
      </c>
      <c r="D68" s="429"/>
      <c r="E68" s="302"/>
      <c r="F68" s="302"/>
      <c r="G68" s="428"/>
      <c r="H68" s="428"/>
      <c r="I68" s="389"/>
      <c r="J68" s="389"/>
      <c r="K68" s="426">
        <f t="shared" si="2"/>
        <v>0</v>
      </c>
      <c r="L68" s="426"/>
      <c r="M68" s="426">
        <f>IF(E68=0,0,I68+#REF!*E68)</f>
        <v>0</v>
      </c>
      <c r="N68" s="426"/>
      <c r="O68" s="24"/>
      <c r="P68" s="24"/>
      <c r="Q68" s="24"/>
      <c r="R68" s="24"/>
      <c r="S68" s="24"/>
      <c r="T68" s="24"/>
      <c r="U68" s="24"/>
      <c r="V68" s="24"/>
      <c r="W68" s="24"/>
      <c r="X68" s="24"/>
      <c r="Y68" s="24"/>
      <c r="Z68" s="24"/>
      <c r="AA68" s="24"/>
      <c r="AB68" s="125">
        <f>'OFERTA III'!V54</f>
        <v>20</v>
      </c>
      <c r="AC68" s="107">
        <f>'OFERTA III'!W54*VLOOKUP(AB68,$C$49:$N$79,7,0)</f>
        <v>0</v>
      </c>
      <c r="AD68" s="107">
        <f>'OFERTA III'!X54*VLOOKUP($AB68,$C$49:$N$79,7,0)</f>
        <v>0</v>
      </c>
      <c r="AE68" s="107">
        <f>'OFERTA III'!Y54*VLOOKUP($AB68,$C$49:$N$79,7,0)</f>
        <v>0</v>
      </c>
      <c r="AF68" s="107">
        <f>'OFERTA III'!Z54*VLOOKUP($AB68,$C$49:$N$79,7,0)</f>
        <v>0</v>
      </c>
      <c r="AG68" s="107">
        <f>'OFERTA III'!AA54*VLOOKUP($AB68,$C$49:$N$79,7,0)</f>
        <v>0</v>
      </c>
      <c r="AH68" s="107">
        <f>'OFERTA III'!AB54*VLOOKUP($AB68,$C$49:$N$79,7,0)</f>
        <v>0</v>
      </c>
      <c r="AI68" s="107">
        <f>'OFERTA III'!AC54*VLOOKUP($AB68,$C$49:$N$79,7,0)</f>
        <v>0</v>
      </c>
      <c r="AJ68" s="107">
        <f>'OFERTA III'!AD54*VLOOKUP($AB68,$C$49:$N$79,7,0)</f>
        <v>0</v>
      </c>
      <c r="AK68" s="107">
        <f>'OFERTA III'!AE54*VLOOKUP($AB68,$C$49:$N$79,7,0)</f>
        <v>0</v>
      </c>
      <c r="AL68" s="107">
        <f>'OFERTA III'!AF54*VLOOKUP($AB68,$C$49:$N$79,7,0)</f>
        <v>0</v>
      </c>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row>
    <row r="69" spans="1:70" ht="13.5" hidden="1" thickTop="1" thickBot="1" x14ac:dyDescent="0.25">
      <c r="A69" s="24"/>
      <c r="B69" s="24"/>
      <c r="C69" s="429">
        <f>'OFERTA III'!D55</f>
        <v>21</v>
      </c>
      <c r="D69" s="429"/>
      <c r="E69" s="302"/>
      <c r="F69" s="302"/>
      <c r="G69" s="428"/>
      <c r="H69" s="428"/>
      <c r="I69" s="389"/>
      <c r="J69" s="389"/>
      <c r="K69" s="426">
        <f t="shared" si="2"/>
        <v>0</v>
      </c>
      <c r="L69" s="426"/>
      <c r="M69" s="426">
        <f>IF(E69=0,0,I69+#REF!*E69)</f>
        <v>0</v>
      </c>
      <c r="N69" s="426"/>
      <c r="O69" s="24"/>
      <c r="P69" s="24"/>
      <c r="Q69" s="24"/>
      <c r="R69" s="24"/>
      <c r="S69" s="24"/>
      <c r="T69" s="24"/>
      <c r="U69" s="24"/>
      <c r="V69" s="24"/>
      <c r="W69" s="24"/>
      <c r="X69" s="24"/>
      <c r="Y69" s="24"/>
      <c r="Z69" s="24"/>
      <c r="AA69" s="24"/>
      <c r="AB69" s="118">
        <f>'OFERTA III'!V55</f>
        <v>21</v>
      </c>
      <c r="AC69" s="119">
        <f>'OFERTA III'!W55*VLOOKUP(AB69,$C$49:$N$79,7,0)</f>
        <v>0</v>
      </c>
      <c r="AD69" s="119">
        <f>'OFERTA III'!X55*VLOOKUP($AB69,$C$49:$N$79,7,0)</f>
        <v>0</v>
      </c>
      <c r="AE69" s="119">
        <f>'OFERTA III'!Y55*VLOOKUP($AB69,$C$49:$N$79,7,0)</f>
        <v>0</v>
      </c>
      <c r="AF69" s="119">
        <f>'OFERTA III'!Z55*VLOOKUP($AB69,$C$49:$N$79,7,0)</f>
        <v>0</v>
      </c>
      <c r="AG69" s="119">
        <f>'OFERTA III'!AA55*VLOOKUP($AB69,$C$49:$N$79,7,0)</f>
        <v>0</v>
      </c>
      <c r="AH69" s="119">
        <f>'OFERTA III'!AB55*VLOOKUP($AB69,$C$49:$N$79,7,0)</f>
        <v>0</v>
      </c>
      <c r="AI69" s="119">
        <f>'OFERTA III'!AC55*VLOOKUP($AB69,$C$49:$N$79,7,0)</f>
        <v>0</v>
      </c>
      <c r="AJ69" s="119">
        <f>'OFERTA III'!AD55*VLOOKUP($AB69,$C$49:$N$79,7,0)</f>
        <v>0</v>
      </c>
      <c r="AK69" s="119">
        <f>'OFERTA III'!AE55*VLOOKUP($AB69,$C$49:$N$79,7,0)</f>
        <v>0</v>
      </c>
      <c r="AL69" s="119">
        <f>'OFERTA III'!AF55*VLOOKUP($AB69,$C$49:$N$79,7,0)</f>
        <v>0</v>
      </c>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row>
    <row r="70" spans="1:70" ht="13.5" hidden="1" thickTop="1" thickBot="1" x14ac:dyDescent="0.25">
      <c r="A70" s="24"/>
      <c r="B70" s="24"/>
      <c r="C70" s="429">
        <f>'OFERTA III'!D56</f>
        <v>22</v>
      </c>
      <c r="D70" s="429"/>
      <c r="E70" s="302"/>
      <c r="F70" s="302"/>
      <c r="G70" s="428"/>
      <c r="H70" s="428"/>
      <c r="I70" s="389"/>
      <c r="J70" s="389"/>
      <c r="K70" s="426">
        <f t="shared" si="2"/>
        <v>0</v>
      </c>
      <c r="L70" s="426"/>
      <c r="M70" s="426">
        <f>IF(E70=0,0,I70+#REF!*E70)</f>
        <v>0</v>
      </c>
      <c r="N70" s="426"/>
      <c r="O70" s="24"/>
      <c r="P70" s="24"/>
      <c r="Q70" s="24"/>
      <c r="R70" s="24"/>
      <c r="S70" s="24"/>
      <c r="T70" s="24"/>
      <c r="U70" s="24"/>
      <c r="V70" s="24"/>
      <c r="W70" s="24"/>
      <c r="X70" s="24"/>
      <c r="Y70" s="24"/>
      <c r="Z70" s="24"/>
      <c r="AA70" s="24"/>
      <c r="AB70" s="125">
        <f>'OFERTA III'!V56</f>
        <v>22</v>
      </c>
      <c r="AC70" s="107">
        <f>'OFERTA III'!W56*VLOOKUP(AB70,$C$49:$N$79,7,0)</f>
        <v>0</v>
      </c>
      <c r="AD70" s="107">
        <f>'OFERTA III'!X56*VLOOKUP($AB70,$C$49:$N$79,7,0)</f>
        <v>0</v>
      </c>
      <c r="AE70" s="107">
        <f>'OFERTA III'!Y56*VLOOKUP($AB70,$C$49:$N$79,7,0)</f>
        <v>0</v>
      </c>
      <c r="AF70" s="107">
        <f>'OFERTA III'!Z56*VLOOKUP($AB70,$C$49:$N$79,7,0)</f>
        <v>0</v>
      </c>
      <c r="AG70" s="107">
        <f>'OFERTA III'!AA56*VLOOKUP($AB70,$C$49:$N$79,7,0)</f>
        <v>0</v>
      </c>
      <c r="AH70" s="107">
        <f>'OFERTA III'!AB56*VLOOKUP($AB70,$C$49:$N$79,7,0)</f>
        <v>0</v>
      </c>
      <c r="AI70" s="107">
        <f>'OFERTA III'!AC56*VLOOKUP($AB70,$C$49:$N$79,7,0)</f>
        <v>0</v>
      </c>
      <c r="AJ70" s="107">
        <f>'OFERTA III'!AD56*VLOOKUP($AB70,$C$49:$N$79,7,0)</f>
        <v>0</v>
      </c>
      <c r="AK70" s="107">
        <f>'OFERTA III'!AE56*VLOOKUP($AB70,$C$49:$N$79,7,0)</f>
        <v>0</v>
      </c>
      <c r="AL70" s="107">
        <f>'OFERTA III'!AF56*VLOOKUP($AB70,$C$49:$N$79,7,0)</f>
        <v>0</v>
      </c>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row>
    <row r="71" spans="1:70" ht="13.5" hidden="1" thickTop="1" thickBot="1" x14ac:dyDescent="0.25">
      <c r="A71" s="24"/>
      <c r="B71" s="24"/>
      <c r="C71" s="429">
        <f>'OFERTA III'!D57</f>
        <v>23</v>
      </c>
      <c r="D71" s="429"/>
      <c r="E71" s="302"/>
      <c r="F71" s="302"/>
      <c r="G71" s="428"/>
      <c r="H71" s="428"/>
      <c r="I71" s="389"/>
      <c r="J71" s="389"/>
      <c r="K71" s="426">
        <f t="shared" si="2"/>
        <v>0</v>
      </c>
      <c r="L71" s="426"/>
      <c r="M71" s="426">
        <f>IF(E71=0,0,I71+#REF!*E71)</f>
        <v>0</v>
      </c>
      <c r="N71" s="426"/>
      <c r="O71" s="24"/>
      <c r="P71" s="24"/>
      <c r="Q71" s="24"/>
      <c r="R71" s="24"/>
      <c r="S71" s="24"/>
      <c r="T71" s="24"/>
      <c r="U71" s="24"/>
      <c r="V71" s="24"/>
      <c r="W71" s="24"/>
      <c r="X71" s="24"/>
      <c r="Y71" s="24"/>
      <c r="Z71" s="24"/>
      <c r="AA71" s="24"/>
      <c r="AB71" s="118">
        <f>'OFERTA III'!V57</f>
        <v>23</v>
      </c>
      <c r="AC71" s="119">
        <f>'OFERTA III'!W57*VLOOKUP(AB71,$C$49:$N$79,7,0)</f>
        <v>0</v>
      </c>
      <c r="AD71" s="119">
        <f>'OFERTA III'!X57*VLOOKUP($AB71,$C$49:$N$79,7,0)</f>
        <v>0</v>
      </c>
      <c r="AE71" s="119">
        <f>'OFERTA III'!Y57*VLOOKUP($AB71,$C$49:$N$79,7,0)</f>
        <v>0</v>
      </c>
      <c r="AF71" s="119">
        <f>'OFERTA III'!Z57*VLOOKUP($AB71,$C$49:$N$79,7,0)</f>
        <v>0</v>
      </c>
      <c r="AG71" s="119">
        <f>'OFERTA III'!AA57*VLOOKUP($AB71,$C$49:$N$79,7,0)</f>
        <v>0</v>
      </c>
      <c r="AH71" s="119">
        <f>'OFERTA III'!AB57*VLOOKUP($AB71,$C$49:$N$79,7,0)</f>
        <v>0</v>
      </c>
      <c r="AI71" s="119">
        <f>'OFERTA III'!AC57*VLOOKUP($AB71,$C$49:$N$79,7,0)</f>
        <v>0</v>
      </c>
      <c r="AJ71" s="119">
        <f>'OFERTA III'!AD57*VLOOKUP($AB71,$C$49:$N$79,7,0)</f>
        <v>0</v>
      </c>
      <c r="AK71" s="119">
        <f>'OFERTA III'!AE57*VLOOKUP($AB71,$C$49:$N$79,7,0)</f>
        <v>0</v>
      </c>
      <c r="AL71" s="119">
        <f>'OFERTA III'!AF57*VLOOKUP($AB71,$C$49:$N$79,7,0)</f>
        <v>0</v>
      </c>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row>
    <row r="72" spans="1:70" ht="13.5" hidden="1" thickTop="1" thickBot="1" x14ac:dyDescent="0.25">
      <c r="A72" s="24"/>
      <c r="B72" s="24"/>
      <c r="C72" s="429">
        <f>'OFERTA III'!D58</f>
        <v>24</v>
      </c>
      <c r="D72" s="429"/>
      <c r="E72" s="302"/>
      <c r="F72" s="302"/>
      <c r="G72" s="428"/>
      <c r="H72" s="428"/>
      <c r="I72" s="389"/>
      <c r="J72" s="389"/>
      <c r="K72" s="426">
        <f t="shared" si="2"/>
        <v>0</v>
      </c>
      <c r="L72" s="426"/>
      <c r="M72" s="426">
        <f>IF(E72=0,0,I72+#REF!*E72)</f>
        <v>0</v>
      </c>
      <c r="N72" s="426"/>
      <c r="O72" s="24"/>
      <c r="P72" s="24"/>
      <c r="Q72" s="24"/>
      <c r="R72" s="24"/>
      <c r="S72" s="24"/>
      <c r="T72" s="24"/>
      <c r="U72" s="24"/>
      <c r="V72" s="24"/>
      <c r="W72" s="24"/>
      <c r="X72" s="24"/>
      <c r="Y72" s="24"/>
      <c r="Z72" s="24"/>
      <c r="AA72" s="24"/>
      <c r="AB72" s="125">
        <f>'OFERTA III'!V58</f>
        <v>24</v>
      </c>
      <c r="AC72" s="107">
        <f>'OFERTA III'!W58*VLOOKUP(AB72,$C$49:$N$79,7,0)</f>
        <v>0</v>
      </c>
      <c r="AD72" s="107">
        <f>'OFERTA III'!X58*VLOOKUP($AB72,$C$49:$N$79,7,0)</f>
        <v>0</v>
      </c>
      <c r="AE72" s="107">
        <f>'OFERTA III'!Y58*VLOOKUP($AB72,$C$49:$N$79,7,0)</f>
        <v>0</v>
      </c>
      <c r="AF72" s="107">
        <f>'OFERTA III'!Z58*VLOOKUP($AB72,$C$49:$N$79,7,0)</f>
        <v>0</v>
      </c>
      <c r="AG72" s="107">
        <f>'OFERTA III'!AA58*VLOOKUP($AB72,$C$49:$N$79,7,0)</f>
        <v>0</v>
      </c>
      <c r="AH72" s="107">
        <f>'OFERTA III'!AB58*VLOOKUP($AB72,$C$49:$N$79,7,0)</f>
        <v>0</v>
      </c>
      <c r="AI72" s="107">
        <f>'OFERTA III'!AC58*VLOOKUP($AB72,$C$49:$N$79,7,0)</f>
        <v>0</v>
      </c>
      <c r="AJ72" s="107">
        <f>'OFERTA III'!AD58*VLOOKUP($AB72,$C$49:$N$79,7,0)</f>
        <v>0</v>
      </c>
      <c r="AK72" s="107">
        <f>'OFERTA III'!AE58*VLOOKUP($AB72,$C$49:$N$79,7,0)</f>
        <v>0</v>
      </c>
      <c r="AL72" s="107">
        <f>'OFERTA III'!AF58*VLOOKUP($AB72,$C$49:$N$79,7,0)</f>
        <v>0</v>
      </c>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row>
    <row r="73" spans="1:70" ht="13.5" hidden="1" thickTop="1" thickBot="1" x14ac:dyDescent="0.25">
      <c r="A73" s="24"/>
      <c r="B73" s="24"/>
      <c r="C73" s="429">
        <f>'OFERTA III'!D59</f>
        <v>25</v>
      </c>
      <c r="D73" s="429"/>
      <c r="E73" s="302"/>
      <c r="F73" s="302"/>
      <c r="G73" s="428"/>
      <c r="H73" s="428"/>
      <c r="I73" s="389"/>
      <c r="J73" s="389"/>
      <c r="K73" s="426">
        <f t="shared" si="2"/>
        <v>0</v>
      </c>
      <c r="L73" s="426"/>
      <c r="M73" s="426">
        <f>IF(E73=0,0,I73+#REF!*E73)</f>
        <v>0</v>
      </c>
      <c r="N73" s="426"/>
      <c r="O73" s="24"/>
      <c r="P73" s="24"/>
      <c r="Q73" s="24"/>
      <c r="R73" s="24"/>
      <c r="S73" s="24"/>
      <c r="T73" s="24"/>
      <c r="U73" s="24"/>
      <c r="V73" s="24"/>
      <c r="W73" s="24"/>
      <c r="X73" s="24"/>
      <c r="Y73" s="24"/>
      <c r="Z73" s="24"/>
      <c r="AA73" s="24"/>
      <c r="AB73" s="118">
        <f>'OFERTA III'!V59</f>
        <v>25</v>
      </c>
      <c r="AC73" s="119">
        <f>'OFERTA III'!W59*VLOOKUP(AB73,$C$49:$N$79,7,0)</f>
        <v>0</v>
      </c>
      <c r="AD73" s="119">
        <f>'OFERTA III'!X59*VLOOKUP($AB73,$C$49:$N$79,7,0)</f>
        <v>0</v>
      </c>
      <c r="AE73" s="119">
        <f>'OFERTA III'!Y59*VLOOKUP($AB73,$C$49:$N$79,7,0)</f>
        <v>0</v>
      </c>
      <c r="AF73" s="119">
        <f>'OFERTA III'!Z59*VLOOKUP($AB73,$C$49:$N$79,7,0)</f>
        <v>0</v>
      </c>
      <c r="AG73" s="119">
        <f>'OFERTA III'!AA59*VLOOKUP($AB73,$C$49:$N$79,7,0)</f>
        <v>0</v>
      </c>
      <c r="AH73" s="119">
        <f>'OFERTA III'!AB59*VLOOKUP($AB73,$C$49:$N$79,7,0)</f>
        <v>0</v>
      </c>
      <c r="AI73" s="119">
        <f>'OFERTA III'!AC59*VLOOKUP($AB73,$C$49:$N$79,7,0)</f>
        <v>0</v>
      </c>
      <c r="AJ73" s="119">
        <f>'OFERTA III'!AD59*VLOOKUP($AB73,$C$49:$N$79,7,0)</f>
        <v>0</v>
      </c>
      <c r="AK73" s="119">
        <f>'OFERTA III'!AE59*VLOOKUP($AB73,$C$49:$N$79,7,0)</f>
        <v>0</v>
      </c>
      <c r="AL73" s="119">
        <f>'OFERTA III'!AF59*VLOOKUP($AB73,$C$49:$N$79,7,0)</f>
        <v>0</v>
      </c>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row>
    <row r="74" spans="1:70" ht="13.5" hidden="1" thickTop="1" thickBot="1" x14ac:dyDescent="0.25">
      <c r="A74" s="24"/>
      <c r="B74" s="24"/>
      <c r="C74" s="429">
        <f>'OFERTA III'!D60</f>
        <v>26</v>
      </c>
      <c r="D74" s="429"/>
      <c r="E74" s="302"/>
      <c r="F74" s="302"/>
      <c r="G74" s="428"/>
      <c r="H74" s="428"/>
      <c r="I74" s="389"/>
      <c r="J74" s="389"/>
      <c r="K74" s="426">
        <f t="shared" si="2"/>
        <v>0</v>
      </c>
      <c r="L74" s="426"/>
      <c r="M74" s="426">
        <f>IF(E74=0,0,I74+#REF!*E74)</f>
        <v>0</v>
      </c>
      <c r="N74" s="426"/>
      <c r="O74" s="24"/>
      <c r="P74" s="24"/>
      <c r="Q74" s="24"/>
      <c r="R74" s="24"/>
      <c r="S74" s="24"/>
      <c r="T74" s="24"/>
      <c r="U74" s="24"/>
      <c r="V74" s="24"/>
      <c r="W74" s="24"/>
      <c r="X74" s="24"/>
      <c r="Y74" s="24"/>
      <c r="Z74" s="24"/>
      <c r="AA74" s="24"/>
      <c r="AB74" s="125">
        <f>'OFERTA III'!V60</f>
        <v>26</v>
      </c>
      <c r="AC74" s="107">
        <f>'OFERTA III'!W60*VLOOKUP(AB74,$C$49:$N$79,7,0)</f>
        <v>0</v>
      </c>
      <c r="AD74" s="107">
        <f>'OFERTA III'!X60*VLOOKUP($AB74,$C$49:$N$79,7,0)</f>
        <v>0</v>
      </c>
      <c r="AE74" s="107">
        <f>'OFERTA III'!Y60*VLOOKUP($AB74,$C$49:$N$79,7,0)</f>
        <v>0</v>
      </c>
      <c r="AF74" s="107">
        <f>'OFERTA III'!Z60*VLOOKUP($AB74,$C$49:$N$79,7,0)</f>
        <v>0</v>
      </c>
      <c r="AG74" s="107">
        <f>'OFERTA III'!AA60*VLOOKUP($AB74,$C$49:$N$79,7,0)</f>
        <v>0</v>
      </c>
      <c r="AH74" s="107">
        <f>'OFERTA III'!AB60*VLOOKUP($AB74,$C$49:$N$79,7,0)</f>
        <v>0</v>
      </c>
      <c r="AI74" s="107">
        <f>'OFERTA III'!AC60*VLOOKUP($AB74,$C$49:$N$79,7,0)</f>
        <v>0</v>
      </c>
      <c r="AJ74" s="107">
        <f>'OFERTA III'!AD60*VLOOKUP($AB74,$C$49:$N$79,7,0)</f>
        <v>0</v>
      </c>
      <c r="AK74" s="107">
        <f>'OFERTA III'!AE60*VLOOKUP($AB74,$C$49:$N$79,7,0)</f>
        <v>0</v>
      </c>
      <c r="AL74" s="107">
        <f>'OFERTA III'!AF60*VLOOKUP($AB74,$C$49:$N$79,7,0)</f>
        <v>0</v>
      </c>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row>
    <row r="75" spans="1:70" ht="13.5" hidden="1" thickTop="1" thickBot="1" x14ac:dyDescent="0.25">
      <c r="A75" s="24"/>
      <c r="B75" s="24"/>
      <c r="C75" s="429">
        <f>'OFERTA III'!D61</f>
        <v>27</v>
      </c>
      <c r="D75" s="429"/>
      <c r="E75" s="302"/>
      <c r="F75" s="302"/>
      <c r="G75" s="428"/>
      <c r="H75" s="428"/>
      <c r="I75" s="389"/>
      <c r="J75" s="389"/>
      <c r="K75" s="426">
        <f t="shared" si="2"/>
        <v>0</v>
      </c>
      <c r="L75" s="426"/>
      <c r="M75" s="426">
        <f>IF(E75=0,0,I75+#REF!*E75)</f>
        <v>0</v>
      </c>
      <c r="N75" s="426"/>
      <c r="O75" s="24"/>
      <c r="P75" s="24"/>
      <c r="Q75" s="24"/>
      <c r="R75" s="24"/>
      <c r="S75" s="24"/>
      <c r="T75" s="24"/>
      <c r="U75" s="24"/>
      <c r="V75" s="24"/>
      <c r="W75" s="24"/>
      <c r="X75" s="24"/>
      <c r="Y75" s="24"/>
      <c r="Z75" s="24"/>
      <c r="AA75" s="24"/>
      <c r="AB75" s="118">
        <f>'OFERTA III'!V61</f>
        <v>27</v>
      </c>
      <c r="AC75" s="119">
        <f>'OFERTA III'!W61*VLOOKUP(AB75,$C$49:$N$79,7,0)</f>
        <v>0</v>
      </c>
      <c r="AD75" s="119">
        <f>'OFERTA III'!X61*VLOOKUP($AB75,$C$49:$N$79,7,0)</f>
        <v>0</v>
      </c>
      <c r="AE75" s="119">
        <f>'OFERTA III'!Y61*VLOOKUP($AB75,$C$49:$N$79,7,0)</f>
        <v>0</v>
      </c>
      <c r="AF75" s="119">
        <f>'OFERTA III'!Z61*VLOOKUP($AB75,$C$49:$N$79,7,0)</f>
        <v>0</v>
      </c>
      <c r="AG75" s="119">
        <f>'OFERTA III'!AA61*VLOOKUP($AB75,$C$49:$N$79,7,0)</f>
        <v>0</v>
      </c>
      <c r="AH75" s="119">
        <f>'OFERTA III'!AB61*VLOOKUP($AB75,$C$49:$N$79,7,0)</f>
        <v>0</v>
      </c>
      <c r="AI75" s="119">
        <f>'OFERTA III'!AC61*VLOOKUP($AB75,$C$49:$N$79,7,0)</f>
        <v>0</v>
      </c>
      <c r="AJ75" s="119">
        <f>'OFERTA III'!AD61*VLOOKUP($AB75,$C$49:$N$79,7,0)</f>
        <v>0</v>
      </c>
      <c r="AK75" s="119">
        <f>'OFERTA III'!AE61*VLOOKUP($AB75,$C$49:$N$79,7,0)</f>
        <v>0</v>
      </c>
      <c r="AL75" s="119">
        <f>'OFERTA III'!AF61*VLOOKUP($AB75,$C$49:$N$79,7,0)</f>
        <v>0</v>
      </c>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row>
    <row r="76" spans="1:70" ht="13.5" hidden="1" thickTop="1" thickBot="1" x14ac:dyDescent="0.25">
      <c r="A76" s="24"/>
      <c r="B76" s="24"/>
      <c r="C76" s="429">
        <f>'OFERTA III'!D62</f>
        <v>28</v>
      </c>
      <c r="D76" s="429"/>
      <c r="E76" s="302"/>
      <c r="F76" s="302"/>
      <c r="G76" s="428"/>
      <c r="H76" s="428"/>
      <c r="I76" s="389"/>
      <c r="J76" s="389"/>
      <c r="K76" s="426">
        <f t="shared" si="2"/>
        <v>0</v>
      </c>
      <c r="L76" s="426"/>
      <c r="M76" s="426">
        <f>IF(E76=0,0,I76+#REF!*E76)</f>
        <v>0</v>
      </c>
      <c r="N76" s="426"/>
      <c r="O76" s="24"/>
      <c r="P76" s="24"/>
      <c r="Q76" s="24"/>
      <c r="R76" s="24"/>
      <c r="S76" s="24"/>
      <c r="T76" s="24"/>
      <c r="U76" s="24"/>
      <c r="V76" s="24"/>
      <c r="W76" s="24"/>
      <c r="X76" s="24"/>
      <c r="Y76" s="24"/>
      <c r="Z76" s="24"/>
      <c r="AA76" s="24"/>
      <c r="AB76" s="125">
        <f>'OFERTA III'!V62</f>
        <v>28</v>
      </c>
      <c r="AC76" s="107">
        <f>'OFERTA III'!W62*VLOOKUP(AB76,$C$49:$N$79,7,0)</f>
        <v>0</v>
      </c>
      <c r="AD76" s="107">
        <f>'OFERTA III'!X62*VLOOKUP($AB76,$C$49:$N$79,7,0)</f>
        <v>0</v>
      </c>
      <c r="AE76" s="107">
        <f>'OFERTA III'!Y62*VLOOKUP($AB76,$C$49:$N$79,7,0)</f>
        <v>0</v>
      </c>
      <c r="AF76" s="107">
        <f>'OFERTA III'!Z62*VLOOKUP($AB76,$C$49:$N$79,7,0)</f>
        <v>0</v>
      </c>
      <c r="AG76" s="107">
        <f>'OFERTA III'!AA62*VLOOKUP($AB76,$C$49:$N$79,7,0)</f>
        <v>0</v>
      </c>
      <c r="AH76" s="107">
        <f>'OFERTA III'!AB62*VLOOKUP($AB76,$C$49:$N$79,7,0)</f>
        <v>0</v>
      </c>
      <c r="AI76" s="107">
        <f>'OFERTA III'!AC62*VLOOKUP($AB76,$C$49:$N$79,7,0)</f>
        <v>0</v>
      </c>
      <c r="AJ76" s="107">
        <f>'OFERTA III'!AD62*VLOOKUP($AB76,$C$49:$N$79,7,0)</f>
        <v>0</v>
      </c>
      <c r="AK76" s="107">
        <f>'OFERTA III'!AE62*VLOOKUP($AB76,$C$49:$N$79,7,0)</f>
        <v>0</v>
      </c>
      <c r="AL76" s="107">
        <f>'OFERTA III'!AF62*VLOOKUP($AB76,$C$49:$N$79,7,0)</f>
        <v>0</v>
      </c>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row>
    <row r="77" spans="1:70" ht="13.5" hidden="1" thickTop="1" thickBot="1" x14ac:dyDescent="0.25">
      <c r="A77" s="24"/>
      <c r="B77" s="24"/>
      <c r="C77" s="429">
        <f>'OFERTA III'!D63</f>
        <v>29</v>
      </c>
      <c r="D77" s="429"/>
      <c r="E77" s="302"/>
      <c r="F77" s="302"/>
      <c r="G77" s="428"/>
      <c r="H77" s="428"/>
      <c r="I77" s="389"/>
      <c r="J77" s="389"/>
      <c r="K77" s="426">
        <f t="shared" si="2"/>
        <v>0</v>
      </c>
      <c r="L77" s="426"/>
      <c r="M77" s="426">
        <f>IF(E77=0,0,I77+#REF!*E77)</f>
        <v>0</v>
      </c>
      <c r="N77" s="426"/>
      <c r="O77" s="24"/>
      <c r="P77" s="24"/>
      <c r="Q77" s="24"/>
      <c r="R77" s="24"/>
      <c r="S77" s="24"/>
      <c r="T77" s="24"/>
      <c r="U77" s="24"/>
      <c r="V77" s="24"/>
      <c r="W77" s="24"/>
      <c r="X77" s="24"/>
      <c r="Y77" s="24"/>
      <c r="Z77" s="24"/>
      <c r="AA77" s="24"/>
      <c r="AB77" s="118">
        <f>'OFERTA III'!V63</f>
        <v>29</v>
      </c>
      <c r="AC77" s="119">
        <f>'OFERTA III'!W63*VLOOKUP(AB77,$C$49:$N$79,7,0)</f>
        <v>0</v>
      </c>
      <c r="AD77" s="119">
        <f>'OFERTA III'!X63*VLOOKUP($AB77,$C$49:$N$79,7,0)</f>
        <v>0</v>
      </c>
      <c r="AE77" s="119">
        <f>'OFERTA III'!Y63*VLOOKUP($AB77,$C$49:$N$79,7,0)</f>
        <v>0</v>
      </c>
      <c r="AF77" s="119">
        <f>'OFERTA III'!Z63*VLOOKUP($AB77,$C$49:$N$79,7,0)</f>
        <v>0</v>
      </c>
      <c r="AG77" s="119">
        <f>'OFERTA III'!AA63*VLOOKUP($AB77,$C$49:$N$79,7,0)</f>
        <v>0</v>
      </c>
      <c r="AH77" s="119">
        <f>'OFERTA III'!AB63*VLOOKUP($AB77,$C$49:$N$79,7,0)</f>
        <v>0</v>
      </c>
      <c r="AI77" s="119">
        <f>'OFERTA III'!AC63*VLOOKUP($AB77,$C$49:$N$79,7,0)</f>
        <v>0</v>
      </c>
      <c r="AJ77" s="119">
        <f>'OFERTA III'!AD63*VLOOKUP($AB77,$C$49:$N$79,7,0)</f>
        <v>0</v>
      </c>
      <c r="AK77" s="119">
        <f>'OFERTA III'!AE63*VLOOKUP($AB77,$C$49:$N$79,7,0)</f>
        <v>0</v>
      </c>
      <c r="AL77" s="119">
        <f>'OFERTA III'!AF63*VLOOKUP($AB77,$C$49:$N$79,7,0)</f>
        <v>0</v>
      </c>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row>
    <row r="78" spans="1:70" ht="13.5" hidden="1" thickTop="1" thickBot="1" x14ac:dyDescent="0.25">
      <c r="A78" s="24"/>
      <c r="B78" s="24"/>
      <c r="C78" s="429">
        <f>'OFERTA III'!D64</f>
        <v>30</v>
      </c>
      <c r="D78" s="429"/>
      <c r="E78" s="302"/>
      <c r="F78" s="302"/>
      <c r="G78" s="428"/>
      <c r="H78" s="428"/>
      <c r="I78" s="389"/>
      <c r="J78" s="389"/>
      <c r="K78" s="426">
        <f>G78*I78</f>
        <v>0</v>
      </c>
      <c r="L78" s="426"/>
      <c r="M78" s="426">
        <f>IF(E78=0,0,I78+#REF!*E78)</f>
        <v>0</v>
      </c>
      <c r="N78" s="426"/>
      <c r="O78" s="24"/>
      <c r="P78" s="24"/>
      <c r="Q78" s="24"/>
      <c r="R78" s="24"/>
      <c r="S78" s="24"/>
      <c r="T78" s="24"/>
      <c r="U78" s="24"/>
      <c r="V78" s="24"/>
      <c r="W78" s="24"/>
      <c r="X78" s="24"/>
      <c r="Y78" s="24"/>
      <c r="Z78" s="24"/>
      <c r="AA78" s="24"/>
      <c r="AB78" s="125">
        <f>'OFERTA III'!V64</f>
        <v>30</v>
      </c>
      <c r="AC78" s="107">
        <f>'OFERTA III'!W64*VLOOKUP(AB78,$C$49:$N$79,7,0)</f>
        <v>0</v>
      </c>
      <c r="AD78" s="107">
        <f>'OFERTA III'!X64*VLOOKUP($AB78,$C$49:$N$79,7,0)</f>
        <v>0</v>
      </c>
      <c r="AE78" s="107">
        <f>'OFERTA III'!Y64*VLOOKUP($AB78,$C$49:$N$79,7,0)</f>
        <v>0</v>
      </c>
      <c r="AF78" s="107">
        <f>'OFERTA III'!Z64*VLOOKUP($AB78,$C$49:$N$79,7,0)</f>
        <v>0</v>
      </c>
      <c r="AG78" s="107">
        <f>'OFERTA III'!AA64*VLOOKUP($AB78,$C$49:$N$79,7,0)</f>
        <v>0</v>
      </c>
      <c r="AH78" s="107">
        <f>'OFERTA III'!AB64*VLOOKUP($AB78,$C$49:$N$79,7,0)</f>
        <v>0</v>
      </c>
      <c r="AI78" s="107">
        <f>'OFERTA III'!AC64*VLOOKUP($AB78,$C$49:$N$79,7,0)</f>
        <v>0</v>
      </c>
      <c r="AJ78" s="107">
        <f>'OFERTA III'!AD64*VLOOKUP($AB78,$C$49:$N$79,7,0)</f>
        <v>0</v>
      </c>
      <c r="AK78" s="107">
        <f>'OFERTA III'!AE64*VLOOKUP($AB78,$C$49:$N$79,7,0)</f>
        <v>0</v>
      </c>
      <c r="AL78" s="107">
        <f>'OFERTA III'!AF64*VLOOKUP($AB78,$C$49:$N$79,7,0)</f>
        <v>0</v>
      </c>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row>
    <row r="79" spans="1:70" ht="12.75" thickTop="1" x14ac:dyDescent="0.2">
      <c r="A79" s="24"/>
      <c r="B79" s="24"/>
      <c r="C79" s="430"/>
      <c r="D79" s="430"/>
      <c r="E79" s="431"/>
      <c r="F79" s="431"/>
      <c r="G79" s="431"/>
      <c r="H79" s="431"/>
      <c r="I79" s="431"/>
      <c r="J79" s="431"/>
      <c r="K79" s="432"/>
      <c r="L79" s="432"/>
      <c r="M79" s="432"/>
      <c r="N79" s="432"/>
      <c r="O79" s="24"/>
      <c r="P79" s="24"/>
      <c r="Q79" s="24"/>
      <c r="R79" s="24"/>
      <c r="S79" s="24"/>
      <c r="T79" s="24"/>
      <c r="U79" s="24"/>
      <c r="V79" s="24"/>
      <c r="W79" s="24"/>
      <c r="X79" s="24"/>
      <c r="Y79" s="24"/>
      <c r="Z79" s="24"/>
      <c r="AA79" s="24"/>
      <c r="AB79" s="118"/>
      <c r="AC79" s="119"/>
      <c r="AD79" s="119"/>
      <c r="AE79" s="119"/>
      <c r="AF79" s="119"/>
      <c r="AG79" s="119"/>
      <c r="AH79" s="119"/>
      <c r="AI79" s="119"/>
      <c r="AJ79" s="119"/>
      <c r="AK79" s="119"/>
      <c r="AL79" s="119"/>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row>
    <row r="80" spans="1:70" x14ac:dyDescent="0.2">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row>
    <row r="81" spans="1:70" x14ac:dyDescent="0.2">
      <c r="A81" s="24"/>
      <c r="B81" s="24"/>
      <c r="C81" s="24"/>
      <c r="D81" s="24"/>
      <c r="E81" s="24"/>
      <c r="F81" s="24"/>
      <c r="G81" s="314"/>
      <c r="H81" s="314"/>
      <c r="I81" s="314"/>
      <c r="J81" s="31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row>
    <row r="82" spans="1:70" x14ac:dyDescent="0.2">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row>
    <row r="83" spans="1:70" x14ac:dyDescent="0.2">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row>
    <row r="84" spans="1:70" x14ac:dyDescent="0.2">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row>
    <row r="85" spans="1:70"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row>
    <row r="86" spans="1:70" x14ac:dyDescent="0.2">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row>
    <row r="87" spans="1:70" x14ac:dyDescent="0.2">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row>
    <row r="88" spans="1:70"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row>
    <row r="89" spans="1:70" x14ac:dyDescent="0.2">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row>
    <row r="90" spans="1:70" x14ac:dyDescent="0.2">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row>
    <row r="91" spans="1:70" x14ac:dyDescent="0.2">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row>
    <row r="92" spans="1:70" x14ac:dyDescent="0.2">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row>
    <row r="93" spans="1:70" x14ac:dyDescent="0.2">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row>
    <row r="94" spans="1:70" ht="12.75" thickBot="1" x14ac:dyDescent="0.25">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row>
    <row r="95" spans="1:70" ht="15" thickTop="1" thickBot="1" x14ac:dyDescent="0.3">
      <c r="A95" s="24"/>
      <c r="B95" s="24"/>
      <c r="C95" s="24"/>
      <c r="D95" s="24"/>
      <c r="E95" s="24"/>
      <c r="F95" s="24"/>
      <c r="G95" s="24"/>
      <c r="H95" s="24"/>
      <c r="I95" s="24"/>
      <c r="J95" s="24"/>
      <c r="K95" s="24"/>
      <c r="L95" s="24"/>
      <c r="M95" s="24"/>
      <c r="N95" s="24"/>
      <c r="O95" s="24"/>
      <c r="P95" s="24"/>
      <c r="Q95" s="120" t="s">
        <v>189</v>
      </c>
      <c r="R95" s="120" t="s">
        <v>158</v>
      </c>
      <c r="S95" s="120" t="s">
        <v>91</v>
      </c>
      <c r="T95" s="120" t="s">
        <v>92</v>
      </c>
      <c r="U95" s="120" t="s">
        <v>93</v>
      </c>
      <c r="V95" s="120" t="s">
        <v>94</v>
      </c>
      <c r="W95" s="120" t="s">
        <v>95</v>
      </c>
      <c r="X95" s="120" t="s">
        <v>96</v>
      </c>
      <c r="Y95" s="120" t="s">
        <v>97</v>
      </c>
      <c r="Z95" s="120" t="s">
        <v>98</v>
      </c>
      <c r="AA95" s="120" t="s">
        <v>99</v>
      </c>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row>
    <row r="96" spans="1:70" ht="15" thickTop="1" thickBot="1" x14ac:dyDescent="0.3">
      <c r="A96" s="24"/>
      <c r="B96" s="24"/>
      <c r="C96" s="24"/>
      <c r="D96" s="24"/>
      <c r="E96" s="24"/>
      <c r="F96" s="24"/>
      <c r="G96" s="24"/>
      <c r="H96" s="24"/>
      <c r="I96" s="24"/>
      <c r="J96" s="24"/>
      <c r="K96" s="24"/>
      <c r="L96" s="24"/>
      <c r="M96" s="24"/>
      <c r="N96" s="24"/>
      <c r="O96" s="24"/>
      <c r="P96" s="24"/>
      <c r="Q96" s="120" t="s">
        <v>190</v>
      </c>
      <c r="R96" s="121">
        <f>SUM(M49:N63)</f>
        <v>0</v>
      </c>
      <c r="S96" s="121">
        <f>R96*(1+Recursos!D21)</f>
        <v>0</v>
      </c>
      <c r="T96" s="121">
        <f>S96*(1+Recursos!E21)</f>
        <v>0</v>
      </c>
      <c r="U96" s="121">
        <f>T96*(1+Recursos!F21)</f>
        <v>0</v>
      </c>
      <c r="V96" s="121">
        <f>U96*(1+Recursos!G21)</f>
        <v>0</v>
      </c>
      <c r="W96" s="121">
        <f>V96*(1+Recursos!H21)</f>
        <v>0</v>
      </c>
      <c r="X96" s="121">
        <f>W96*(1+Recursos!I21)</f>
        <v>0</v>
      </c>
      <c r="Y96" s="121">
        <f>X96*(1+Recursos!J21)</f>
        <v>0</v>
      </c>
      <c r="Z96" s="121">
        <f>Y96*(1+Recursos!K21)</f>
        <v>0</v>
      </c>
      <c r="AA96" s="121">
        <f>Z96*(1+Recursos!L21)</f>
        <v>0</v>
      </c>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row>
    <row r="97" spans="1:70" ht="15" thickTop="1" thickBot="1" x14ac:dyDescent="0.3">
      <c r="A97" s="24"/>
      <c r="B97" s="24"/>
      <c r="C97" s="24"/>
      <c r="D97" s="24"/>
      <c r="E97" s="24"/>
      <c r="F97" s="24"/>
      <c r="G97" s="24"/>
      <c r="H97" s="24"/>
      <c r="I97" s="24"/>
      <c r="J97" s="24"/>
      <c r="K97" s="24"/>
      <c r="L97" s="24"/>
      <c r="M97" s="24"/>
      <c r="N97" s="24"/>
      <c r="O97" s="24"/>
      <c r="P97" s="24"/>
      <c r="Q97" s="120" t="s">
        <v>191</v>
      </c>
      <c r="R97" s="121">
        <f>SUM(K49:L79)</f>
        <v>0</v>
      </c>
      <c r="S97" s="121">
        <f>R97</f>
        <v>0</v>
      </c>
      <c r="T97" s="121">
        <f t="shared" ref="T97:AA97" si="3">S97</f>
        <v>0</v>
      </c>
      <c r="U97" s="121">
        <f t="shared" si="3"/>
        <v>0</v>
      </c>
      <c r="V97" s="121">
        <f t="shared" si="3"/>
        <v>0</v>
      </c>
      <c r="W97" s="121">
        <f t="shared" si="3"/>
        <v>0</v>
      </c>
      <c r="X97" s="121">
        <f t="shared" si="3"/>
        <v>0</v>
      </c>
      <c r="Y97" s="121">
        <f t="shared" si="3"/>
        <v>0</v>
      </c>
      <c r="Z97" s="121">
        <f t="shared" si="3"/>
        <v>0</v>
      </c>
      <c r="AA97" s="121">
        <f t="shared" si="3"/>
        <v>0</v>
      </c>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row>
    <row r="98" spans="1:70" ht="15" thickTop="1" thickBot="1" x14ac:dyDescent="0.3">
      <c r="A98" s="24"/>
      <c r="B98" s="24"/>
      <c r="C98" s="24"/>
      <c r="D98" s="24"/>
      <c r="E98" s="24"/>
      <c r="F98" s="24"/>
      <c r="G98" s="24"/>
      <c r="H98" s="24"/>
      <c r="I98" s="24"/>
      <c r="J98" s="24"/>
      <c r="K98" s="24"/>
      <c r="L98" s="24"/>
      <c r="M98" s="24"/>
      <c r="N98" s="24"/>
      <c r="O98" s="24"/>
      <c r="P98" s="24"/>
      <c r="Q98" s="120" t="s">
        <v>188</v>
      </c>
      <c r="R98" s="121">
        <f>SUM(R96:R97)</f>
        <v>0</v>
      </c>
      <c r="S98" s="121">
        <f t="shared" ref="S98:AA98" si="4">SUM(S96:S97)</f>
        <v>0</v>
      </c>
      <c r="T98" s="121">
        <f t="shared" si="4"/>
        <v>0</v>
      </c>
      <c r="U98" s="121">
        <f t="shared" si="4"/>
        <v>0</v>
      </c>
      <c r="V98" s="121">
        <f t="shared" si="4"/>
        <v>0</v>
      </c>
      <c r="W98" s="121">
        <f>SUM(W96:W97)</f>
        <v>0</v>
      </c>
      <c r="X98" s="121">
        <f t="shared" si="4"/>
        <v>0</v>
      </c>
      <c r="Y98" s="121">
        <f t="shared" si="4"/>
        <v>0</v>
      </c>
      <c r="Z98" s="121">
        <f t="shared" si="4"/>
        <v>0</v>
      </c>
      <c r="AA98" s="121">
        <f t="shared" si="4"/>
        <v>0</v>
      </c>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row>
    <row r="99" spans="1:70" ht="12.75" thickTop="1" x14ac:dyDescent="0.2">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row>
    <row r="100" spans="1:70" x14ac:dyDescent="0.2">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row>
    <row r="101" spans="1:70" x14ac:dyDescent="0.2">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row>
    <row r="102" spans="1:70" x14ac:dyDescent="0.2">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row>
    <row r="103" spans="1:70" x14ac:dyDescent="0.2">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row>
    <row r="104" spans="1:70" x14ac:dyDescent="0.2">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row>
    <row r="105" spans="1:70" x14ac:dyDescent="0.2">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row>
    <row r="106" spans="1:70" x14ac:dyDescent="0.2">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row>
    <row r="107" spans="1:70" x14ac:dyDescent="0.2">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row>
    <row r="108" spans="1:70" x14ac:dyDescent="0.2">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row>
    <row r="109" spans="1:70" x14ac:dyDescent="0.2">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row>
    <row r="110" spans="1:70" x14ac:dyDescent="0.2">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row>
    <row r="111" spans="1:70" x14ac:dyDescent="0.2">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row>
    <row r="112" spans="1:70" x14ac:dyDescent="0.2">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row>
    <row r="113" spans="1:70"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row>
    <row r="114" spans="1:70" x14ac:dyDescent="0.2">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row>
    <row r="115" spans="1:70" x14ac:dyDescent="0.2">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row>
    <row r="116" spans="1:70" x14ac:dyDescent="0.2">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row>
    <row r="117" spans="1:70" x14ac:dyDescent="0.2">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row>
    <row r="118" spans="1:70"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row>
    <row r="119" spans="1:70" x14ac:dyDescent="0.2">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row>
    <row r="120" spans="1:70"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row>
    <row r="121" spans="1:70"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row>
    <row r="122" spans="1:70" x14ac:dyDescent="0.2">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row>
    <row r="123" spans="1:70" x14ac:dyDescent="0.2">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row>
    <row r="124" spans="1:70" x14ac:dyDescent="0.2">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row>
    <row r="125" spans="1:70" x14ac:dyDescent="0.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row>
    <row r="126" spans="1:70" x14ac:dyDescent="0.2">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row>
    <row r="127" spans="1:70" x14ac:dyDescent="0.2">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row>
    <row r="128" spans="1:70" x14ac:dyDescent="0.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row>
    <row r="129" spans="1:70" x14ac:dyDescent="0.2">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row>
    <row r="130" spans="1:70" x14ac:dyDescent="0.2">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row>
    <row r="131" spans="1:70" x14ac:dyDescent="0.2">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row>
    <row r="132" spans="1:70" x14ac:dyDescent="0.2">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1:70" x14ac:dyDescent="0.2">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row>
    <row r="134" spans="1:70" x14ac:dyDescent="0.2">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row>
    <row r="135" spans="1:70" x14ac:dyDescent="0.2">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row>
    <row r="136" spans="1:70" x14ac:dyDescent="0.2">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row>
    <row r="137" spans="1:70" x14ac:dyDescent="0.2">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row>
    <row r="138" spans="1:70" x14ac:dyDescent="0.2">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row>
    <row r="139" spans="1:70" x14ac:dyDescent="0.2">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row>
    <row r="140" spans="1:70" x14ac:dyDescent="0.2">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row>
    <row r="141" spans="1:70" x14ac:dyDescent="0.2">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row>
    <row r="142" spans="1:70" x14ac:dyDescent="0.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row>
    <row r="143" spans="1:70" x14ac:dyDescent="0.2">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row>
    <row r="144" spans="1:70" x14ac:dyDescent="0.2">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row>
    <row r="145" spans="1:70" x14ac:dyDescent="0.2">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row>
    <row r="146" spans="1:70" x14ac:dyDescent="0.2">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row>
    <row r="147" spans="1:70" x14ac:dyDescent="0.2">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row>
    <row r="148" spans="1:70" x14ac:dyDescent="0.2">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row>
    <row r="149" spans="1:70" x14ac:dyDescent="0.2">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row>
    <row r="150" spans="1:70" x14ac:dyDescent="0.2">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row>
    <row r="151" spans="1:70" x14ac:dyDescent="0.2">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row>
    <row r="152" spans="1:70" x14ac:dyDescent="0.2">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row>
    <row r="153" spans="1:70" x14ac:dyDescent="0.2">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row>
    <row r="154" spans="1:70" x14ac:dyDescent="0.2">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row>
    <row r="155" spans="1:70"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row>
    <row r="156" spans="1:70" x14ac:dyDescent="0.2">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row>
    <row r="157" spans="1:70" x14ac:dyDescent="0.2">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row>
    <row r="158" spans="1:70" x14ac:dyDescent="0.2">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row>
    <row r="159" spans="1:70" x14ac:dyDescent="0.2">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row>
    <row r="160" spans="1:70" x14ac:dyDescent="0.2">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row>
    <row r="161" spans="1:70" x14ac:dyDescent="0.2">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row>
    <row r="162" spans="1:70" x14ac:dyDescent="0.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row>
    <row r="163" spans="1:70" x14ac:dyDescent="0.2">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row>
    <row r="164" spans="1:70" x14ac:dyDescent="0.2">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row>
    <row r="165" spans="1:70" x14ac:dyDescent="0.2">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row>
    <row r="166" spans="1:70" x14ac:dyDescent="0.2">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row>
    <row r="167" spans="1:70" x14ac:dyDescent="0.2">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row>
    <row r="168" spans="1:70" x14ac:dyDescent="0.2">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row>
    <row r="169" spans="1:70"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1:70" x14ac:dyDescent="0.2">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row>
    <row r="171" spans="1:70" x14ac:dyDescent="0.2">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row>
    <row r="172" spans="1:70" x14ac:dyDescent="0.2">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row>
    <row r="173" spans="1:70" x14ac:dyDescent="0.2">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row>
    <row r="174" spans="1:70" x14ac:dyDescent="0.2">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row>
    <row r="175" spans="1:70" x14ac:dyDescent="0.2">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row>
    <row r="176" spans="1:70" x14ac:dyDescent="0.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row>
    <row r="177" spans="1:70" x14ac:dyDescent="0.2">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row>
    <row r="178" spans="1:70" x14ac:dyDescent="0.2">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row>
    <row r="179" spans="1:70" x14ac:dyDescent="0.2">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row>
    <row r="180" spans="1:70" x14ac:dyDescent="0.2">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row>
    <row r="181" spans="1:70" x14ac:dyDescent="0.2">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row>
    <row r="182" spans="1:70" x14ac:dyDescent="0.2">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row>
    <row r="183" spans="1:70" x14ac:dyDescent="0.2">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row>
    <row r="184" spans="1:70" x14ac:dyDescent="0.2">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row>
    <row r="185" spans="1:70" x14ac:dyDescent="0.2">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row>
  </sheetData>
  <mergeCells count="233">
    <mergeCell ref="B9:P9"/>
    <mergeCell ref="C42:P43"/>
    <mergeCell ref="G19:P19"/>
    <mergeCell ref="G20:P20"/>
    <mergeCell ref="G21:P21"/>
    <mergeCell ref="G22:P22"/>
    <mergeCell ref="G23:P23"/>
    <mergeCell ref="C19:F19"/>
    <mergeCell ref="C20:D20"/>
    <mergeCell ref="E20:F20"/>
    <mergeCell ref="C21:D21"/>
    <mergeCell ref="E21:F21"/>
    <mergeCell ref="C22:D22"/>
    <mergeCell ref="E22:F22"/>
    <mergeCell ref="C23:D23"/>
    <mergeCell ref="E23:F23"/>
    <mergeCell ref="C11:P13"/>
    <mergeCell ref="G34:P34"/>
    <mergeCell ref="C28:D28"/>
    <mergeCell ref="C37:D37"/>
    <mergeCell ref="C38:D38"/>
    <mergeCell ref="G28:P28"/>
    <mergeCell ref="K75:L75"/>
    <mergeCell ref="K76:L76"/>
    <mergeCell ref="K77:L77"/>
    <mergeCell ref="K78:L78"/>
    <mergeCell ref="K79:L79"/>
    <mergeCell ref="M64:N64"/>
    <mergeCell ref="M65:N65"/>
    <mergeCell ref="M66:N66"/>
    <mergeCell ref="M67:N67"/>
    <mergeCell ref="M68:N68"/>
    <mergeCell ref="M69:N69"/>
    <mergeCell ref="M70:N70"/>
    <mergeCell ref="M71:N71"/>
    <mergeCell ref="M72:N72"/>
    <mergeCell ref="M73:N73"/>
    <mergeCell ref="M74:N74"/>
    <mergeCell ref="M75:N75"/>
    <mergeCell ref="M76:N76"/>
    <mergeCell ref="M77:N77"/>
    <mergeCell ref="M78:N78"/>
    <mergeCell ref="M79:N79"/>
    <mergeCell ref="K64:L64"/>
    <mergeCell ref="K65:L65"/>
    <mergeCell ref="K66:L66"/>
    <mergeCell ref="K67:L67"/>
    <mergeCell ref="K68:L68"/>
    <mergeCell ref="K69:L69"/>
    <mergeCell ref="K70:L70"/>
    <mergeCell ref="K71:L71"/>
    <mergeCell ref="K72:L72"/>
    <mergeCell ref="E74:F74"/>
    <mergeCell ref="E68:F68"/>
    <mergeCell ref="E69:F69"/>
    <mergeCell ref="E70:F70"/>
    <mergeCell ref="E71:F71"/>
    <mergeCell ref="E72:F72"/>
    <mergeCell ref="E73:F73"/>
    <mergeCell ref="K73:L73"/>
    <mergeCell ref="K74:L74"/>
    <mergeCell ref="E75:F75"/>
    <mergeCell ref="E76:F76"/>
    <mergeCell ref="E77:F77"/>
    <mergeCell ref="E78:F78"/>
    <mergeCell ref="E79:F79"/>
    <mergeCell ref="I64:J64"/>
    <mergeCell ref="I65:J65"/>
    <mergeCell ref="I66:J66"/>
    <mergeCell ref="I67:J67"/>
    <mergeCell ref="I68:J68"/>
    <mergeCell ref="I69:J69"/>
    <mergeCell ref="I70:J70"/>
    <mergeCell ref="I71:J71"/>
    <mergeCell ref="I72:J72"/>
    <mergeCell ref="I73:J73"/>
    <mergeCell ref="I74:J74"/>
    <mergeCell ref="I75:J75"/>
    <mergeCell ref="I76:J76"/>
    <mergeCell ref="I77:J77"/>
    <mergeCell ref="I78:J78"/>
    <mergeCell ref="I79:J79"/>
    <mergeCell ref="E65:F65"/>
    <mergeCell ref="E66:F66"/>
    <mergeCell ref="E67:F67"/>
    <mergeCell ref="C73:D73"/>
    <mergeCell ref="C74:D74"/>
    <mergeCell ref="C75:D75"/>
    <mergeCell ref="C76:D76"/>
    <mergeCell ref="C77:D77"/>
    <mergeCell ref="C78:D78"/>
    <mergeCell ref="C79:D79"/>
    <mergeCell ref="G64:H64"/>
    <mergeCell ref="G65:H65"/>
    <mergeCell ref="G66:H66"/>
    <mergeCell ref="G67:H67"/>
    <mergeCell ref="G68:H68"/>
    <mergeCell ref="G69:H69"/>
    <mergeCell ref="G70:H70"/>
    <mergeCell ref="G71:H71"/>
    <mergeCell ref="G72:H72"/>
    <mergeCell ref="G73:H73"/>
    <mergeCell ref="G74:H74"/>
    <mergeCell ref="G75:H75"/>
    <mergeCell ref="G76:H76"/>
    <mergeCell ref="G77:H77"/>
    <mergeCell ref="G78:H78"/>
    <mergeCell ref="G79:H79"/>
    <mergeCell ref="E64:F64"/>
    <mergeCell ref="C64:D64"/>
    <mergeCell ref="C65:D65"/>
    <mergeCell ref="C66:D66"/>
    <mergeCell ref="C67:D67"/>
    <mergeCell ref="C68:D68"/>
    <mergeCell ref="C69:D69"/>
    <mergeCell ref="C70:D70"/>
    <mergeCell ref="C71:D71"/>
    <mergeCell ref="C72:D72"/>
    <mergeCell ref="C61:D61"/>
    <mergeCell ref="C62:D62"/>
    <mergeCell ref="C63:D63"/>
    <mergeCell ref="E49:F49"/>
    <mergeCell ref="E50:F50"/>
    <mergeCell ref="E51:F51"/>
    <mergeCell ref="E52:F52"/>
    <mergeCell ref="E53:F53"/>
    <mergeCell ref="E54:F54"/>
    <mergeCell ref="C54:D54"/>
    <mergeCell ref="C55:D55"/>
    <mergeCell ref="C56:D56"/>
    <mergeCell ref="C57:D57"/>
    <mergeCell ref="C58:D58"/>
    <mergeCell ref="C59:D59"/>
    <mergeCell ref="E61:F61"/>
    <mergeCell ref="E62:F62"/>
    <mergeCell ref="E63:F63"/>
    <mergeCell ref="C49:D49"/>
    <mergeCell ref="C50:D50"/>
    <mergeCell ref="C51:D51"/>
    <mergeCell ref="C52:D52"/>
    <mergeCell ref="C53:D53"/>
    <mergeCell ref="C60:D60"/>
    <mergeCell ref="K48:L48"/>
    <mergeCell ref="M61:N61"/>
    <mergeCell ref="I61:J61"/>
    <mergeCell ref="I62:J62"/>
    <mergeCell ref="G62:H62"/>
    <mergeCell ref="G63:H63"/>
    <mergeCell ref="I49:J49"/>
    <mergeCell ref="I50:J50"/>
    <mergeCell ref="I51:J51"/>
    <mergeCell ref="I52:J52"/>
    <mergeCell ref="I53:J53"/>
    <mergeCell ref="I54:J54"/>
    <mergeCell ref="I55:J55"/>
    <mergeCell ref="I56:J56"/>
    <mergeCell ref="G56:H56"/>
    <mergeCell ref="G57:H57"/>
    <mergeCell ref="G58:H58"/>
    <mergeCell ref="G59:H59"/>
    <mergeCell ref="G60:H60"/>
    <mergeCell ref="G61:H61"/>
    <mergeCell ref="G54:H54"/>
    <mergeCell ref="G55:H55"/>
    <mergeCell ref="I59:J59"/>
    <mergeCell ref="I60:J60"/>
    <mergeCell ref="M59:N59"/>
    <mergeCell ref="M60:N60"/>
    <mergeCell ref="M48:N48"/>
    <mergeCell ref="M50:N50"/>
    <mergeCell ref="M51:N51"/>
    <mergeCell ref="M52:N52"/>
    <mergeCell ref="M56:N56"/>
    <mergeCell ref="M57:N57"/>
    <mergeCell ref="M58:N58"/>
    <mergeCell ref="M49:N49"/>
    <mergeCell ref="K52:L52"/>
    <mergeCell ref="K53:L53"/>
    <mergeCell ref="K60:L60"/>
    <mergeCell ref="K54:L54"/>
    <mergeCell ref="K55:L55"/>
    <mergeCell ref="K56:L56"/>
    <mergeCell ref="K57:L57"/>
    <mergeCell ref="I57:J57"/>
    <mergeCell ref="I58:J58"/>
    <mergeCell ref="K61:L61"/>
    <mergeCell ref="K62:L62"/>
    <mergeCell ref="K63:L63"/>
    <mergeCell ref="I63:J63"/>
    <mergeCell ref="K49:L49"/>
    <mergeCell ref="K50:L50"/>
    <mergeCell ref="E37:F37"/>
    <mergeCell ref="E38:F38"/>
    <mergeCell ref="E55:F55"/>
    <mergeCell ref="E56:F56"/>
    <mergeCell ref="E57:F57"/>
    <mergeCell ref="E58:F58"/>
    <mergeCell ref="E59:F59"/>
    <mergeCell ref="E60:F60"/>
    <mergeCell ref="E48:F48"/>
    <mergeCell ref="K58:L58"/>
    <mergeCell ref="G48:H48"/>
    <mergeCell ref="I48:J48"/>
    <mergeCell ref="G49:H49"/>
    <mergeCell ref="G50:H50"/>
    <mergeCell ref="G51:H51"/>
    <mergeCell ref="G52:H52"/>
    <mergeCell ref="G53:H53"/>
    <mergeCell ref="K51:L51"/>
    <mergeCell ref="I81:J81"/>
    <mergeCell ref="G81:H81"/>
    <mergeCell ref="G27:P27"/>
    <mergeCell ref="C27:F27"/>
    <mergeCell ref="E28:F28"/>
    <mergeCell ref="E29:F29"/>
    <mergeCell ref="C34:F34"/>
    <mergeCell ref="E35:F35"/>
    <mergeCell ref="E36:F36"/>
    <mergeCell ref="G29:P29"/>
    <mergeCell ref="G35:P35"/>
    <mergeCell ref="G36:P36"/>
    <mergeCell ref="M62:N62"/>
    <mergeCell ref="M63:N63"/>
    <mergeCell ref="C29:D29"/>
    <mergeCell ref="C35:D35"/>
    <mergeCell ref="C36:D36"/>
    <mergeCell ref="M53:N53"/>
    <mergeCell ref="M54:N54"/>
    <mergeCell ref="M55:N55"/>
    <mergeCell ref="C48:D48"/>
    <mergeCell ref="G37:P37"/>
    <mergeCell ref="G38:P38"/>
    <mergeCell ref="K59:L59"/>
  </mergeCells>
  <pageMargins left="0.13541666666666666" right="0.16927083333333334" top="0.17708333333333334" bottom="0.19791666666666666" header="0.3" footer="0.3"/>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N457"/>
  <sheetViews>
    <sheetView workbookViewId="0">
      <selection activeCell="B7" sqref="B7:B8"/>
    </sheetView>
  </sheetViews>
  <sheetFormatPr baseColWidth="10" defaultRowHeight="15" x14ac:dyDescent="0.25"/>
  <sheetData>
    <row r="1" spans="1:14" x14ac:dyDescent="0.25">
      <c r="A1" s="24"/>
      <c r="B1" s="24"/>
      <c r="C1" s="24"/>
      <c r="D1" s="24"/>
      <c r="E1" s="24"/>
      <c r="F1" s="24"/>
      <c r="G1" s="24"/>
      <c r="H1" s="24"/>
      <c r="I1" s="24"/>
      <c r="J1" s="24"/>
      <c r="K1" s="24"/>
      <c r="L1" s="24"/>
      <c r="M1" s="24"/>
      <c r="N1" s="24"/>
    </row>
    <row r="2" spans="1:14" x14ac:dyDescent="0.25">
      <c r="A2" s="24"/>
      <c r="B2" s="24"/>
      <c r="C2" s="24"/>
      <c r="D2" s="24"/>
      <c r="E2" s="24"/>
      <c r="F2" s="24"/>
      <c r="G2" s="24"/>
      <c r="H2" s="24"/>
      <c r="I2" s="24"/>
      <c r="J2" s="24"/>
      <c r="K2" s="24"/>
      <c r="L2" s="24"/>
      <c r="M2" s="24"/>
      <c r="N2" s="24"/>
    </row>
    <row r="3" spans="1:14" x14ac:dyDescent="0.25">
      <c r="A3" s="24"/>
      <c r="B3" s="24"/>
      <c r="C3" s="24"/>
      <c r="D3" s="24"/>
      <c r="E3" s="24"/>
      <c r="F3" s="24"/>
      <c r="G3" s="24"/>
      <c r="H3" s="24"/>
      <c r="I3" s="24"/>
      <c r="J3" s="24"/>
      <c r="K3" s="24"/>
      <c r="L3" s="24"/>
      <c r="M3" s="24"/>
      <c r="N3" s="24"/>
    </row>
    <row r="4" spans="1:14" x14ac:dyDescent="0.25">
      <c r="A4" s="24"/>
      <c r="B4" s="24"/>
      <c r="C4" s="24"/>
      <c r="D4" s="24"/>
      <c r="E4" s="24"/>
      <c r="F4" s="24"/>
      <c r="G4" s="24"/>
      <c r="H4" s="24"/>
      <c r="I4" s="24"/>
      <c r="J4" s="24"/>
      <c r="K4" s="24"/>
      <c r="L4" s="24"/>
      <c r="M4" s="24"/>
      <c r="N4" s="24"/>
    </row>
    <row r="5" spans="1:14" x14ac:dyDescent="0.25">
      <c r="A5" s="24"/>
      <c r="B5" s="24"/>
      <c r="C5" s="24"/>
      <c r="D5" s="24"/>
      <c r="E5" s="24"/>
      <c r="F5" s="24"/>
      <c r="G5" s="24"/>
      <c r="H5" s="24"/>
      <c r="I5" s="24"/>
      <c r="J5" s="24"/>
      <c r="K5" s="24"/>
      <c r="L5" s="24"/>
      <c r="M5" s="24"/>
      <c r="N5" s="24"/>
    </row>
    <row r="6" spans="1:14" x14ac:dyDescent="0.25">
      <c r="A6" s="24"/>
      <c r="B6" s="24"/>
      <c r="C6" s="24"/>
      <c r="D6" s="24"/>
      <c r="E6" s="24"/>
      <c r="F6" s="24"/>
      <c r="G6" s="24"/>
      <c r="H6" s="24"/>
      <c r="I6" s="24"/>
      <c r="J6" s="24"/>
      <c r="K6" s="24"/>
      <c r="L6" s="24"/>
      <c r="M6" s="24"/>
      <c r="N6" s="24"/>
    </row>
    <row r="7" spans="1:14" x14ac:dyDescent="0.25">
      <c r="A7" s="24"/>
      <c r="B7" s="24"/>
      <c r="C7" s="24"/>
      <c r="D7" s="24"/>
      <c r="E7" s="24"/>
      <c r="F7" s="24"/>
      <c r="G7" s="24"/>
      <c r="H7" s="24"/>
      <c r="I7" s="24"/>
      <c r="J7" s="24"/>
      <c r="K7" s="24"/>
      <c r="L7" s="24"/>
      <c r="M7" s="24"/>
      <c r="N7" s="24"/>
    </row>
    <row r="8" spans="1:14" x14ac:dyDescent="0.25">
      <c r="A8" s="24"/>
      <c r="B8" s="24"/>
      <c r="C8" s="24"/>
      <c r="D8" s="24"/>
      <c r="E8" s="24"/>
      <c r="F8" s="24"/>
      <c r="G8" s="24"/>
      <c r="H8" s="24"/>
      <c r="I8" s="24"/>
      <c r="J8" s="24"/>
      <c r="K8" s="24"/>
      <c r="L8" s="24"/>
      <c r="M8" s="24"/>
      <c r="N8" s="24"/>
    </row>
    <row r="9" spans="1:14" x14ac:dyDescent="0.25">
      <c r="A9" s="24"/>
      <c r="B9" s="24"/>
      <c r="C9" s="24"/>
      <c r="D9" s="24"/>
      <c r="E9" s="24"/>
      <c r="F9" s="24"/>
      <c r="G9" s="24"/>
      <c r="H9" s="24"/>
      <c r="I9" s="24"/>
      <c r="J9" s="24"/>
      <c r="K9" s="24"/>
      <c r="L9" s="24"/>
      <c r="M9" s="24"/>
      <c r="N9" s="24"/>
    </row>
    <row r="10" spans="1:14" x14ac:dyDescent="0.25">
      <c r="A10" s="24"/>
      <c r="B10" s="24"/>
      <c r="C10" s="24"/>
      <c r="D10" s="24"/>
      <c r="E10" s="24"/>
      <c r="F10" s="24"/>
      <c r="G10" s="24"/>
      <c r="H10" s="24"/>
      <c r="I10" s="24"/>
      <c r="J10" s="24"/>
      <c r="K10" s="24"/>
      <c r="L10" s="24"/>
      <c r="M10" s="24"/>
      <c r="N10" s="24"/>
    </row>
    <row r="11" spans="1:14" x14ac:dyDescent="0.25">
      <c r="A11" s="24"/>
      <c r="B11" s="24"/>
      <c r="C11" s="24"/>
      <c r="D11" s="24"/>
      <c r="E11" s="24"/>
      <c r="F11" s="24"/>
      <c r="G11" s="24"/>
      <c r="H11" s="24"/>
      <c r="I11" s="24"/>
      <c r="J11" s="24"/>
      <c r="K11" s="24"/>
      <c r="L11" s="24"/>
      <c r="M11" s="24"/>
      <c r="N11" s="24"/>
    </row>
    <row r="12" spans="1:14" x14ac:dyDescent="0.25">
      <c r="A12" s="24"/>
      <c r="B12" s="24"/>
      <c r="C12" s="24"/>
      <c r="D12" s="24"/>
      <c r="E12" s="24"/>
      <c r="F12" s="24"/>
      <c r="G12" s="24"/>
      <c r="H12" s="24"/>
      <c r="I12" s="24"/>
      <c r="J12" s="24"/>
      <c r="K12" s="24"/>
      <c r="L12" s="24"/>
      <c r="M12" s="24"/>
      <c r="N12" s="24"/>
    </row>
    <row r="13" spans="1:14" x14ac:dyDescent="0.25">
      <c r="A13" s="24"/>
      <c r="B13" s="24"/>
      <c r="C13" s="24"/>
      <c r="D13" s="24"/>
      <c r="E13" s="24"/>
      <c r="F13" s="24"/>
      <c r="G13" s="24"/>
      <c r="H13" s="24"/>
      <c r="I13" s="24"/>
      <c r="J13" s="24"/>
      <c r="K13" s="24"/>
      <c r="L13" s="24"/>
      <c r="M13" s="24"/>
      <c r="N13" s="24"/>
    </row>
    <row r="14" spans="1:14" x14ac:dyDescent="0.25">
      <c r="A14" s="24"/>
      <c r="B14" s="24"/>
      <c r="C14" s="24"/>
      <c r="D14" s="24"/>
      <c r="E14" s="24"/>
      <c r="F14" s="24"/>
      <c r="G14" s="24"/>
      <c r="H14" s="24"/>
      <c r="I14" s="24"/>
      <c r="J14" s="24"/>
      <c r="K14" s="24"/>
      <c r="L14" s="24"/>
      <c r="M14" s="24"/>
      <c r="N14" s="24"/>
    </row>
    <row r="15" spans="1:14" x14ac:dyDescent="0.25">
      <c r="A15" s="24"/>
      <c r="B15" s="24"/>
      <c r="C15" s="24"/>
      <c r="D15" s="24"/>
      <c r="E15" s="24"/>
      <c r="F15" s="24"/>
      <c r="G15" s="24"/>
      <c r="H15" s="24"/>
      <c r="I15" s="24"/>
      <c r="J15" s="24"/>
      <c r="K15" s="24"/>
      <c r="L15" s="24"/>
      <c r="M15" s="24"/>
      <c r="N15" s="24"/>
    </row>
    <row r="16" spans="1:14" x14ac:dyDescent="0.25">
      <c r="A16" s="24"/>
      <c r="B16" s="24"/>
      <c r="C16" s="24"/>
      <c r="D16" s="24"/>
      <c r="E16" s="24"/>
      <c r="F16" s="24"/>
      <c r="G16" s="24"/>
      <c r="H16" s="24"/>
      <c r="I16" s="24"/>
      <c r="J16" s="24"/>
      <c r="K16" s="24"/>
      <c r="L16" s="24"/>
      <c r="M16" s="24"/>
      <c r="N16" s="24"/>
    </row>
    <row r="17" spans="1:14" x14ac:dyDescent="0.25">
      <c r="A17" s="24"/>
      <c r="B17" s="24"/>
      <c r="C17" s="24"/>
      <c r="D17" s="24"/>
      <c r="E17" s="24"/>
      <c r="F17" s="24"/>
      <c r="G17" s="24"/>
      <c r="H17" s="24"/>
      <c r="I17" s="24"/>
      <c r="J17" s="24"/>
      <c r="K17" s="24"/>
      <c r="L17" s="24"/>
      <c r="M17" s="24"/>
      <c r="N17" s="24"/>
    </row>
    <row r="18" spans="1:14" x14ac:dyDescent="0.25">
      <c r="A18" s="24"/>
      <c r="B18" s="24"/>
      <c r="C18" s="24"/>
      <c r="D18" s="24"/>
      <c r="E18" s="24"/>
      <c r="F18" s="24"/>
      <c r="G18" s="24"/>
      <c r="H18" s="24"/>
      <c r="I18" s="24"/>
      <c r="J18" s="24"/>
      <c r="K18" s="24"/>
      <c r="L18" s="24"/>
      <c r="M18" s="24"/>
      <c r="N18" s="24"/>
    </row>
    <row r="19" spans="1:14" x14ac:dyDescent="0.25">
      <c r="A19" s="24"/>
      <c r="B19" s="24"/>
      <c r="C19" s="24"/>
      <c r="D19" s="24"/>
      <c r="E19" s="24"/>
      <c r="F19" s="24"/>
      <c r="G19" s="24"/>
      <c r="H19" s="24"/>
      <c r="I19" s="24"/>
      <c r="J19" s="24"/>
      <c r="K19" s="24"/>
      <c r="L19" s="24"/>
      <c r="M19" s="24"/>
      <c r="N19" s="24"/>
    </row>
    <row r="20" spans="1:14" x14ac:dyDescent="0.25">
      <c r="A20" s="24"/>
      <c r="B20" s="24"/>
      <c r="C20" s="24"/>
      <c r="D20" s="24"/>
      <c r="E20" s="24"/>
      <c r="F20" s="24"/>
      <c r="G20" s="24"/>
      <c r="H20" s="24"/>
      <c r="I20" s="24"/>
      <c r="J20" s="24"/>
      <c r="K20" s="24"/>
      <c r="L20" s="24"/>
      <c r="M20" s="24"/>
      <c r="N20" s="24"/>
    </row>
    <row r="21" spans="1:14" x14ac:dyDescent="0.25">
      <c r="A21" s="24"/>
      <c r="B21" s="24"/>
      <c r="C21" s="24"/>
      <c r="D21" s="24"/>
      <c r="E21" s="24"/>
      <c r="F21" s="24"/>
      <c r="G21" s="24"/>
      <c r="H21" s="24"/>
      <c r="I21" s="24"/>
      <c r="J21" s="24"/>
      <c r="K21" s="24"/>
      <c r="L21" s="24"/>
      <c r="M21" s="24"/>
      <c r="N21" s="24"/>
    </row>
    <row r="22" spans="1:14" x14ac:dyDescent="0.25">
      <c r="A22" s="24"/>
      <c r="B22" s="24"/>
      <c r="C22" s="24"/>
      <c r="D22" s="24"/>
      <c r="E22" s="24"/>
      <c r="F22" s="24"/>
      <c r="G22" s="24"/>
      <c r="H22" s="24"/>
      <c r="I22" s="24"/>
      <c r="J22" s="24"/>
      <c r="K22" s="24"/>
      <c r="L22" s="24"/>
      <c r="M22" s="24"/>
      <c r="N22" s="24"/>
    </row>
    <row r="23" spans="1:14" x14ac:dyDescent="0.25">
      <c r="A23" s="24"/>
      <c r="B23" s="24"/>
      <c r="C23" s="24"/>
      <c r="D23" s="24"/>
      <c r="E23" s="24"/>
      <c r="F23" s="24"/>
      <c r="G23" s="24"/>
      <c r="H23" s="24"/>
      <c r="I23" s="24"/>
      <c r="J23" s="24"/>
      <c r="K23" s="24"/>
      <c r="L23" s="24"/>
      <c r="M23" s="24"/>
      <c r="N23" s="24"/>
    </row>
    <row r="24" spans="1:14" x14ac:dyDescent="0.25">
      <c r="A24" s="24"/>
      <c r="B24" s="24"/>
      <c r="C24" s="24"/>
      <c r="D24" s="24"/>
      <c r="E24" s="24"/>
      <c r="F24" s="24"/>
      <c r="G24" s="24"/>
      <c r="H24" s="24"/>
      <c r="I24" s="24"/>
      <c r="J24" s="24"/>
      <c r="K24" s="24"/>
      <c r="L24" s="24"/>
      <c r="M24" s="24"/>
      <c r="N24" s="24"/>
    </row>
    <row r="25" spans="1:14" x14ac:dyDescent="0.25">
      <c r="A25" s="24"/>
      <c r="B25" s="24"/>
      <c r="C25" s="24"/>
      <c r="D25" s="24"/>
      <c r="E25" s="24"/>
      <c r="F25" s="24"/>
      <c r="G25" s="24"/>
      <c r="H25" s="24"/>
      <c r="I25" s="24"/>
      <c r="J25" s="24"/>
      <c r="K25" s="24"/>
      <c r="L25" s="24"/>
      <c r="M25" s="24"/>
      <c r="N25" s="24"/>
    </row>
    <row r="26" spans="1:14" x14ac:dyDescent="0.25">
      <c r="A26" s="24"/>
      <c r="B26" s="24"/>
      <c r="C26" s="24"/>
      <c r="D26" s="24"/>
      <c r="E26" s="24"/>
      <c r="F26" s="24"/>
      <c r="G26" s="24"/>
      <c r="H26" s="24"/>
      <c r="I26" s="24"/>
      <c r="J26" s="24"/>
      <c r="K26" s="24"/>
      <c r="L26" s="24"/>
      <c r="M26" s="24"/>
      <c r="N26" s="24"/>
    </row>
    <row r="27" spans="1:14" x14ac:dyDescent="0.25">
      <c r="A27" s="24"/>
      <c r="B27" s="24"/>
      <c r="C27" s="24"/>
      <c r="D27" s="24"/>
      <c r="E27" s="24"/>
      <c r="F27" s="24"/>
      <c r="G27" s="24"/>
      <c r="H27" s="24"/>
      <c r="I27" s="24"/>
      <c r="J27" s="24"/>
      <c r="K27" s="24"/>
      <c r="L27" s="24"/>
      <c r="M27" s="24"/>
      <c r="N27" s="24"/>
    </row>
    <row r="28" spans="1:14" x14ac:dyDescent="0.25">
      <c r="A28" s="24"/>
      <c r="B28" s="24"/>
      <c r="C28" s="24"/>
      <c r="D28" s="24"/>
      <c r="E28" s="24"/>
      <c r="F28" s="24"/>
      <c r="G28" s="24"/>
      <c r="H28" s="24"/>
      <c r="I28" s="24"/>
      <c r="J28" s="24"/>
      <c r="K28" s="24"/>
      <c r="L28" s="24"/>
      <c r="M28" s="24"/>
      <c r="N28" s="24"/>
    </row>
    <row r="29" spans="1:14" x14ac:dyDescent="0.25">
      <c r="A29" s="24"/>
      <c r="B29" s="24"/>
      <c r="C29" s="24"/>
      <c r="D29" s="24"/>
      <c r="E29" s="24"/>
      <c r="F29" s="24"/>
      <c r="G29" s="24"/>
      <c r="H29" s="24"/>
      <c r="I29" s="24"/>
      <c r="J29" s="24"/>
      <c r="K29" s="24"/>
      <c r="L29" s="24"/>
      <c r="M29" s="24"/>
      <c r="N29" s="24"/>
    </row>
    <row r="30" spans="1:14" x14ac:dyDescent="0.25">
      <c r="A30" s="24"/>
      <c r="B30" s="24"/>
      <c r="C30" s="24"/>
      <c r="D30" s="24"/>
      <c r="E30" s="24"/>
      <c r="F30" s="24"/>
      <c r="G30" s="24"/>
      <c r="H30" s="24"/>
      <c r="I30" s="24"/>
      <c r="J30" s="24"/>
      <c r="K30" s="24"/>
      <c r="L30" s="24"/>
      <c r="M30" s="24"/>
      <c r="N30" s="24"/>
    </row>
    <row r="31" spans="1:14" x14ac:dyDescent="0.25">
      <c r="A31" s="24"/>
      <c r="B31" s="24"/>
      <c r="C31" s="24"/>
      <c r="D31" s="24"/>
      <c r="E31" s="24"/>
      <c r="F31" s="24"/>
      <c r="G31" s="24"/>
      <c r="H31" s="24"/>
      <c r="I31" s="24"/>
      <c r="J31" s="24"/>
      <c r="K31" s="24"/>
      <c r="L31" s="24"/>
      <c r="M31" s="24"/>
      <c r="N31" s="24"/>
    </row>
    <row r="32" spans="1:14" x14ac:dyDescent="0.25">
      <c r="A32" s="24"/>
      <c r="B32" s="24"/>
      <c r="C32" s="24"/>
      <c r="D32" s="24"/>
      <c r="E32" s="24"/>
      <c r="F32" s="24"/>
      <c r="G32" s="24"/>
      <c r="H32" s="24"/>
      <c r="I32" s="24"/>
      <c r="J32" s="24"/>
      <c r="K32" s="24"/>
      <c r="L32" s="24"/>
      <c r="M32" s="24"/>
      <c r="N32" s="24"/>
    </row>
    <row r="33" spans="1:14" x14ac:dyDescent="0.25">
      <c r="A33" s="24"/>
      <c r="B33" s="24"/>
      <c r="C33" s="24"/>
      <c r="D33" s="24"/>
      <c r="E33" s="24"/>
      <c r="F33" s="24"/>
      <c r="G33" s="24"/>
      <c r="H33" s="24"/>
      <c r="I33" s="24"/>
      <c r="J33" s="24"/>
      <c r="K33" s="24"/>
      <c r="L33" s="24"/>
      <c r="M33" s="24"/>
      <c r="N33" s="24"/>
    </row>
    <row r="34" spans="1:14" x14ac:dyDescent="0.25">
      <c r="A34" s="24"/>
      <c r="B34" s="24"/>
      <c r="C34" s="24"/>
      <c r="D34" s="24"/>
      <c r="E34" s="24"/>
      <c r="F34" s="24"/>
      <c r="G34" s="24"/>
      <c r="H34" s="24"/>
      <c r="I34" s="24"/>
      <c r="J34" s="24"/>
      <c r="K34" s="24"/>
      <c r="L34" s="24"/>
      <c r="M34" s="24"/>
      <c r="N34" s="24"/>
    </row>
    <row r="35" spans="1:14" x14ac:dyDescent="0.25">
      <c r="A35" s="24"/>
      <c r="B35" s="24"/>
      <c r="C35" s="24"/>
      <c r="D35" s="24"/>
      <c r="E35" s="24"/>
      <c r="F35" s="24"/>
      <c r="G35" s="24"/>
      <c r="H35" s="24"/>
      <c r="I35" s="24"/>
      <c r="J35" s="24"/>
      <c r="K35" s="24"/>
      <c r="L35" s="24"/>
      <c r="M35" s="24"/>
      <c r="N35" s="24"/>
    </row>
    <row r="36" spans="1:14" x14ac:dyDescent="0.25">
      <c r="A36" s="24"/>
      <c r="B36" s="24"/>
      <c r="C36" s="24"/>
      <c r="D36" s="24"/>
      <c r="E36" s="24"/>
      <c r="F36" s="24"/>
      <c r="G36" s="24"/>
      <c r="H36" s="24"/>
      <c r="I36" s="24"/>
      <c r="J36" s="24"/>
      <c r="K36" s="24"/>
      <c r="L36" s="24"/>
      <c r="M36" s="24"/>
      <c r="N36" s="24"/>
    </row>
    <row r="37" spans="1:14" x14ac:dyDescent="0.25">
      <c r="A37" s="24"/>
      <c r="B37" s="24"/>
      <c r="C37" s="24"/>
      <c r="D37" s="24"/>
      <c r="E37" s="24"/>
      <c r="F37" s="24"/>
      <c r="G37" s="24"/>
      <c r="H37" s="24"/>
      <c r="I37" s="24"/>
      <c r="J37" s="24"/>
      <c r="K37" s="24"/>
      <c r="L37" s="24"/>
      <c r="M37" s="24"/>
      <c r="N37" s="24"/>
    </row>
    <row r="38" spans="1:14" x14ac:dyDescent="0.25">
      <c r="A38" s="24"/>
      <c r="B38" s="24"/>
      <c r="C38" s="24"/>
      <c r="D38" s="24"/>
      <c r="E38" s="24"/>
      <c r="F38" s="24"/>
      <c r="G38" s="24"/>
      <c r="H38" s="24"/>
      <c r="I38" s="24"/>
      <c r="J38" s="24"/>
      <c r="K38" s="24"/>
      <c r="L38" s="24"/>
      <c r="M38" s="24"/>
      <c r="N38" s="24"/>
    </row>
    <row r="39" spans="1:14" x14ac:dyDescent="0.25">
      <c r="A39" s="24"/>
      <c r="B39" s="24"/>
      <c r="C39" s="24"/>
      <c r="D39" s="24"/>
      <c r="E39" s="24"/>
      <c r="F39" s="24"/>
      <c r="G39" s="24"/>
      <c r="H39" s="24"/>
      <c r="I39" s="24"/>
      <c r="J39" s="24"/>
      <c r="K39" s="24"/>
      <c r="L39" s="24"/>
      <c r="M39" s="24"/>
      <c r="N39" s="24"/>
    </row>
    <row r="40" spans="1:14" x14ac:dyDescent="0.25">
      <c r="A40" s="24"/>
      <c r="B40" s="24"/>
      <c r="C40" s="24"/>
      <c r="D40" s="24"/>
      <c r="E40" s="24"/>
      <c r="F40" s="24"/>
      <c r="G40" s="24"/>
      <c r="H40" s="24"/>
      <c r="I40" s="24"/>
      <c r="J40" s="24"/>
      <c r="K40" s="24"/>
      <c r="L40" s="24"/>
      <c r="M40" s="24"/>
      <c r="N40" s="24"/>
    </row>
    <row r="41" spans="1:14" x14ac:dyDescent="0.25">
      <c r="A41" s="24"/>
      <c r="B41" s="24"/>
      <c r="C41" s="24"/>
      <c r="D41" s="24"/>
      <c r="E41" s="24"/>
      <c r="F41" s="24"/>
      <c r="G41" s="24"/>
      <c r="H41" s="24"/>
      <c r="I41" s="24"/>
      <c r="J41" s="24"/>
      <c r="K41" s="24"/>
      <c r="L41" s="24"/>
      <c r="M41" s="24"/>
      <c r="N41" s="24"/>
    </row>
    <row r="42" spans="1:14" x14ac:dyDescent="0.25">
      <c r="A42" s="24"/>
      <c r="B42" s="24"/>
      <c r="C42" s="24"/>
      <c r="D42" s="24"/>
      <c r="E42" s="24"/>
      <c r="F42" s="24"/>
      <c r="G42" s="24"/>
      <c r="H42" s="24"/>
      <c r="I42" s="24"/>
      <c r="J42" s="24"/>
      <c r="K42" s="24"/>
      <c r="L42" s="24"/>
      <c r="M42" s="24"/>
      <c r="N42" s="24"/>
    </row>
    <row r="43" spans="1:14" x14ac:dyDescent="0.25">
      <c r="A43" s="24"/>
      <c r="B43" s="24"/>
      <c r="C43" s="24"/>
      <c r="D43" s="24"/>
      <c r="E43" s="24"/>
      <c r="F43" s="24"/>
      <c r="G43" s="24"/>
      <c r="H43" s="24"/>
      <c r="I43" s="24"/>
      <c r="J43" s="24"/>
      <c r="K43" s="24"/>
      <c r="L43" s="24"/>
      <c r="M43" s="24"/>
      <c r="N43" s="24"/>
    </row>
    <row r="44" spans="1:14" x14ac:dyDescent="0.25">
      <c r="A44" s="24"/>
      <c r="B44" s="24"/>
      <c r="C44" s="24"/>
      <c r="D44" s="24"/>
      <c r="E44" s="24"/>
      <c r="F44" s="24"/>
      <c r="G44" s="24"/>
      <c r="H44" s="24"/>
      <c r="I44" s="24"/>
      <c r="J44" s="24"/>
      <c r="K44" s="24"/>
      <c r="L44" s="24"/>
      <c r="M44" s="24"/>
      <c r="N44" s="24"/>
    </row>
    <row r="45" spans="1:14" x14ac:dyDescent="0.25">
      <c r="A45" s="24"/>
      <c r="B45" s="24"/>
      <c r="C45" s="24"/>
      <c r="D45" s="24"/>
      <c r="E45" s="24"/>
      <c r="F45" s="24"/>
      <c r="G45" s="24"/>
      <c r="H45" s="24"/>
      <c r="I45" s="24"/>
      <c r="J45" s="24"/>
      <c r="K45" s="24"/>
      <c r="L45" s="24"/>
      <c r="M45" s="24"/>
      <c r="N45" s="24"/>
    </row>
    <row r="46" spans="1:14" x14ac:dyDescent="0.25">
      <c r="A46" s="24"/>
      <c r="B46" s="24"/>
      <c r="C46" s="24"/>
      <c r="D46" s="24"/>
      <c r="E46" s="24"/>
      <c r="F46" s="24"/>
      <c r="G46" s="24"/>
      <c r="H46" s="24"/>
      <c r="I46" s="24"/>
      <c r="J46" s="24"/>
      <c r="K46" s="24"/>
      <c r="L46" s="24"/>
      <c r="M46" s="24"/>
      <c r="N46" s="24"/>
    </row>
    <row r="47" spans="1:14" x14ac:dyDescent="0.25">
      <c r="A47" s="24"/>
      <c r="B47" s="24"/>
      <c r="C47" s="24"/>
      <c r="D47" s="24"/>
      <c r="E47" s="24"/>
      <c r="F47" s="24"/>
      <c r="G47" s="24"/>
      <c r="H47" s="24"/>
      <c r="I47" s="24"/>
      <c r="J47" s="24"/>
      <c r="K47" s="24"/>
      <c r="L47" s="24"/>
      <c r="M47" s="24"/>
      <c r="N47" s="24"/>
    </row>
    <row r="48" spans="1:14" x14ac:dyDescent="0.25">
      <c r="A48" s="24"/>
      <c r="B48" s="24"/>
      <c r="C48" s="24"/>
      <c r="D48" s="24"/>
      <c r="E48" s="24"/>
      <c r="F48" s="24"/>
      <c r="G48" s="24"/>
      <c r="H48" s="24"/>
      <c r="I48" s="24"/>
      <c r="J48" s="24"/>
      <c r="K48" s="24"/>
      <c r="L48" s="24"/>
      <c r="M48" s="24"/>
      <c r="N48" s="24"/>
    </row>
    <row r="49" spans="1:14" x14ac:dyDescent="0.25">
      <c r="A49" s="24"/>
      <c r="B49" s="24"/>
      <c r="C49" s="24"/>
      <c r="D49" s="24"/>
      <c r="E49" s="24"/>
      <c r="F49" s="24"/>
      <c r="G49" s="24"/>
      <c r="H49" s="24"/>
      <c r="I49" s="24"/>
      <c r="J49" s="24"/>
      <c r="K49" s="24"/>
      <c r="L49" s="24"/>
      <c r="M49" s="24"/>
      <c r="N49" s="24"/>
    </row>
    <row r="50" spans="1:14" x14ac:dyDescent="0.25">
      <c r="A50" s="24"/>
      <c r="B50" s="24"/>
      <c r="C50" s="24"/>
      <c r="D50" s="24"/>
      <c r="E50" s="24"/>
      <c r="F50" s="24"/>
      <c r="G50" s="24"/>
      <c r="H50" s="24"/>
      <c r="I50" s="24"/>
      <c r="J50" s="24"/>
      <c r="K50" s="24"/>
      <c r="L50" s="24"/>
      <c r="M50" s="24"/>
      <c r="N50" s="24"/>
    </row>
    <row r="51" spans="1:14" x14ac:dyDescent="0.25">
      <c r="A51" s="24"/>
      <c r="B51" s="24"/>
      <c r="C51" s="24"/>
      <c r="D51" s="24"/>
      <c r="E51" s="24"/>
      <c r="F51" s="24"/>
      <c r="G51" s="24"/>
      <c r="H51" s="24"/>
      <c r="I51" s="24"/>
      <c r="J51" s="24"/>
      <c r="K51" s="24"/>
      <c r="L51" s="24"/>
      <c r="M51" s="24"/>
      <c r="N51" s="24"/>
    </row>
    <row r="52" spans="1:14" x14ac:dyDescent="0.25">
      <c r="A52" s="24"/>
      <c r="B52" s="24"/>
      <c r="C52" s="24"/>
      <c r="D52" s="24"/>
      <c r="E52" s="24"/>
      <c r="F52" s="24"/>
      <c r="G52" s="24"/>
      <c r="H52" s="24"/>
      <c r="I52" s="24"/>
      <c r="J52" s="24"/>
      <c r="K52" s="24"/>
      <c r="L52" s="24"/>
      <c r="M52" s="24"/>
      <c r="N52" s="24"/>
    </row>
    <row r="53" spans="1:14" x14ac:dyDescent="0.25">
      <c r="A53" s="24"/>
      <c r="B53" s="24"/>
      <c r="C53" s="24"/>
      <c r="D53" s="24"/>
      <c r="E53" s="24"/>
      <c r="F53" s="24"/>
      <c r="G53" s="24"/>
      <c r="H53" s="24"/>
      <c r="I53" s="24"/>
      <c r="J53" s="24"/>
      <c r="K53" s="24"/>
      <c r="L53" s="24"/>
      <c r="M53" s="24"/>
      <c r="N53" s="24"/>
    </row>
    <row r="54" spans="1:14" x14ac:dyDescent="0.25">
      <c r="A54" s="24"/>
      <c r="B54" s="24"/>
      <c r="C54" s="24"/>
      <c r="D54" s="24"/>
      <c r="E54" s="24"/>
      <c r="F54" s="24"/>
      <c r="G54" s="24"/>
      <c r="H54" s="24"/>
      <c r="I54" s="24"/>
      <c r="J54" s="24"/>
      <c r="K54" s="24"/>
      <c r="L54" s="24"/>
      <c r="M54" s="24"/>
      <c r="N54" s="24"/>
    </row>
    <row r="55" spans="1:14" x14ac:dyDescent="0.25">
      <c r="A55" s="24"/>
      <c r="B55" s="24"/>
      <c r="C55" s="24"/>
      <c r="D55" s="24"/>
      <c r="E55" s="24"/>
      <c r="F55" s="24"/>
      <c r="G55" s="24"/>
      <c r="H55" s="24"/>
      <c r="I55" s="24"/>
      <c r="J55" s="24"/>
      <c r="K55" s="24"/>
      <c r="L55" s="24"/>
      <c r="M55" s="24"/>
      <c r="N55" s="24"/>
    </row>
    <row r="56" spans="1:14" x14ac:dyDescent="0.25">
      <c r="A56" s="24"/>
      <c r="B56" s="24"/>
      <c r="C56" s="24"/>
      <c r="D56" s="24"/>
      <c r="E56" s="24"/>
      <c r="F56" s="24"/>
      <c r="G56" s="24"/>
      <c r="H56" s="24"/>
      <c r="I56" s="24"/>
      <c r="J56" s="24"/>
      <c r="K56" s="24"/>
      <c r="L56" s="24"/>
      <c r="M56" s="24"/>
      <c r="N56" s="24"/>
    </row>
    <row r="57" spans="1:14" x14ac:dyDescent="0.25">
      <c r="A57" s="24"/>
      <c r="B57" s="24"/>
      <c r="C57" s="24"/>
      <c r="D57" s="24"/>
      <c r="E57" s="24"/>
      <c r="F57" s="24"/>
      <c r="G57" s="24"/>
      <c r="H57" s="24"/>
      <c r="I57" s="24"/>
      <c r="J57" s="24"/>
      <c r="K57" s="24"/>
      <c r="L57" s="24"/>
      <c r="M57" s="24"/>
      <c r="N57" s="24"/>
    </row>
    <row r="58" spans="1:14" x14ac:dyDescent="0.25">
      <c r="A58" s="24"/>
      <c r="B58" s="24"/>
      <c r="C58" s="24"/>
      <c r="D58" s="24"/>
      <c r="E58" s="24"/>
      <c r="F58" s="24"/>
      <c r="G58" s="24"/>
      <c r="H58" s="24"/>
      <c r="I58" s="24"/>
      <c r="J58" s="24"/>
      <c r="K58" s="24"/>
      <c r="L58" s="24"/>
      <c r="M58" s="24"/>
      <c r="N58" s="24"/>
    </row>
    <row r="59" spans="1:14" x14ac:dyDescent="0.25">
      <c r="A59" s="24"/>
      <c r="B59" s="24"/>
      <c r="C59" s="24"/>
      <c r="D59" s="24"/>
      <c r="E59" s="24"/>
      <c r="F59" s="24"/>
      <c r="G59" s="24"/>
      <c r="H59" s="24"/>
      <c r="I59" s="24"/>
      <c r="J59" s="24"/>
      <c r="K59" s="24"/>
      <c r="L59" s="24"/>
      <c r="M59" s="24"/>
      <c r="N59" s="24"/>
    </row>
    <row r="60" spans="1:14" x14ac:dyDescent="0.25">
      <c r="A60" s="24"/>
      <c r="B60" s="24"/>
      <c r="C60" s="24"/>
      <c r="D60" s="24"/>
      <c r="E60" s="24"/>
      <c r="F60" s="24"/>
      <c r="G60" s="24"/>
      <c r="H60" s="24"/>
      <c r="I60" s="24"/>
      <c r="J60" s="24"/>
      <c r="K60" s="24"/>
      <c r="L60" s="24"/>
      <c r="M60" s="24"/>
      <c r="N60" s="24"/>
    </row>
    <row r="61" spans="1:14" x14ac:dyDescent="0.25">
      <c r="A61" s="24"/>
      <c r="B61" s="24"/>
      <c r="C61" s="24"/>
      <c r="D61" s="24"/>
      <c r="E61" s="24"/>
      <c r="F61" s="24"/>
      <c r="G61" s="24"/>
      <c r="H61" s="24"/>
      <c r="I61" s="24"/>
      <c r="J61" s="24"/>
      <c r="K61" s="24"/>
      <c r="L61" s="24"/>
      <c r="M61" s="24"/>
      <c r="N61" s="24"/>
    </row>
    <row r="62" spans="1:14" x14ac:dyDescent="0.25">
      <c r="A62" s="24"/>
      <c r="B62" s="24"/>
      <c r="C62" s="24"/>
      <c r="D62" s="24"/>
      <c r="E62" s="24"/>
      <c r="F62" s="24"/>
      <c r="G62" s="24"/>
      <c r="H62" s="24"/>
      <c r="I62" s="24"/>
      <c r="J62" s="24"/>
      <c r="K62" s="24"/>
      <c r="L62" s="24"/>
      <c r="M62" s="24"/>
      <c r="N62" s="24"/>
    </row>
    <row r="63" spans="1:14" x14ac:dyDescent="0.25">
      <c r="A63" s="24"/>
      <c r="B63" s="24"/>
      <c r="C63" s="24"/>
      <c r="D63" s="24"/>
      <c r="E63" s="24"/>
      <c r="F63" s="24"/>
      <c r="G63" s="24"/>
      <c r="H63" s="24"/>
      <c r="I63" s="24"/>
      <c r="J63" s="24"/>
      <c r="K63" s="24"/>
      <c r="L63" s="24"/>
      <c r="M63" s="24"/>
      <c r="N63" s="24"/>
    </row>
    <row r="64" spans="1:14" x14ac:dyDescent="0.25">
      <c r="A64" s="24"/>
      <c r="B64" s="24"/>
      <c r="C64" s="24"/>
      <c r="D64" s="24"/>
      <c r="E64" s="24"/>
      <c r="F64" s="24"/>
      <c r="G64" s="24"/>
      <c r="H64" s="24"/>
      <c r="I64" s="24"/>
      <c r="J64" s="24"/>
      <c r="K64" s="24"/>
      <c r="L64" s="24"/>
      <c r="M64" s="24"/>
      <c r="N64" s="24"/>
    </row>
    <row r="65" spans="1:14" x14ac:dyDescent="0.25">
      <c r="A65" s="24"/>
      <c r="B65" s="24"/>
      <c r="C65" s="24"/>
      <c r="D65" s="24"/>
      <c r="E65" s="24"/>
      <c r="F65" s="24"/>
      <c r="G65" s="24"/>
      <c r="H65" s="24"/>
      <c r="I65" s="24"/>
      <c r="J65" s="24"/>
      <c r="K65" s="24"/>
      <c r="L65" s="24"/>
      <c r="M65" s="24"/>
      <c r="N65" s="24"/>
    </row>
    <row r="66" spans="1:14" x14ac:dyDescent="0.25">
      <c r="A66" s="24"/>
      <c r="B66" s="24"/>
      <c r="C66" s="24"/>
      <c r="D66" s="24"/>
      <c r="E66" s="24"/>
      <c r="F66" s="24"/>
      <c r="G66" s="24"/>
      <c r="H66" s="24"/>
      <c r="I66" s="24"/>
      <c r="J66" s="24"/>
      <c r="K66" s="24"/>
      <c r="L66" s="24"/>
      <c r="M66" s="24"/>
      <c r="N66" s="24"/>
    </row>
    <row r="67" spans="1:14" x14ac:dyDescent="0.25">
      <c r="A67" s="24"/>
      <c r="B67" s="24"/>
      <c r="C67" s="24"/>
      <c r="D67" s="24"/>
      <c r="E67" s="24"/>
      <c r="F67" s="24"/>
      <c r="G67" s="24"/>
      <c r="H67" s="24"/>
      <c r="I67" s="24"/>
      <c r="J67" s="24"/>
      <c r="K67" s="24"/>
      <c r="L67" s="24"/>
      <c r="M67" s="24"/>
      <c r="N67" s="24"/>
    </row>
    <row r="68" spans="1:14" x14ac:dyDescent="0.25">
      <c r="A68" s="24"/>
      <c r="B68" s="24"/>
      <c r="C68" s="24"/>
      <c r="D68" s="24"/>
      <c r="E68" s="24"/>
      <c r="F68" s="24"/>
      <c r="G68" s="24"/>
      <c r="H68" s="24"/>
      <c r="I68" s="24"/>
      <c r="J68" s="24"/>
      <c r="K68" s="24"/>
      <c r="L68" s="24"/>
      <c r="M68" s="24"/>
      <c r="N68" s="24"/>
    </row>
    <row r="69" spans="1:14" x14ac:dyDescent="0.25">
      <c r="A69" s="24"/>
      <c r="B69" s="24"/>
      <c r="C69" s="24"/>
      <c r="D69" s="24"/>
      <c r="E69" s="24"/>
      <c r="F69" s="24"/>
      <c r="G69" s="24"/>
      <c r="H69" s="24"/>
      <c r="I69" s="24"/>
      <c r="J69" s="24"/>
      <c r="K69" s="24"/>
      <c r="L69" s="24"/>
      <c r="M69" s="24"/>
      <c r="N69" s="24"/>
    </row>
    <row r="70" spans="1:14" x14ac:dyDescent="0.25">
      <c r="A70" s="24"/>
      <c r="B70" s="24"/>
      <c r="C70" s="24"/>
      <c r="D70" s="24"/>
      <c r="E70" s="24"/>
      <c r="F70" s="24"/>
      <c r="G70" s="24"/>
      <c r="H70" s="24"/>
      <c r="I70" s="24"/>
      <c r="J70" s="24"/>
      <c r="K70" s="24"/>
      <c r="L70" s="24"/>
      <c r="M70" s="24"/>
      <c r="N70" s="24"/>
    </row>
    <row r="71" spans="1:14" x14ac:dyDescent="0.25">
      <c r="A71" s="24"/>
      <c r="B71" s="24"/>
      <c r="C71" s="24"/>
      <c r="D71" s="24"/>
      <c r="E71" s="24"/>
      <c r="F71" s="24"/>
      <c r="G71" s="24"/>
      <c r="H71" s="24"/>
      <c r="I71" s="24"/>
      <c r="J71" s="24"/>
      <c r="K71" s="24"/>
      <c r="L71" s="24"/>
      <c r="M71" s="24"/>
      <c r="N71" s="24"/>
    </row>
    <row r="72" spans="1:14" x14ac:dyDescent="0.25">
      <c r="A72" s="24"/>
      <c r="B72" s="24"/>
      <c r="C72" s="24"/>
      <c r="D72" s="24"/>
      <c r="E72" s="24"/>
      <c r="F72" s="24"/>
      <c r="G72" s="24"/>
      <c r="H72" s="24"/>
      <c r="I72" s="24"/>
      <c r="J72" s="24"/>
      <c r="K72" s="24"/>
      <c r="L72" s="24"/>
      <c r="M72" s="24"/>
      <c r="N72" s="24"/>
    </row>
    <row r="73" spans="1:14" x14ac:dyDescent="0.25">
      <c r="A73" s="24"/>
      <c r="B73" s="24"/>
      <c r="C73" s="24"/>
      <c r="D73" s="24"/>
      <c r="E73" s="24"/>
      <c r="F73" s="24"/>
      <c r="G73" s="24"/>
      <c r="H73" s="24"/>
      <c r="I73" s="24"/>
      <c r="J73" s="24"/>
      <c r="K73" s="24"/>
      <c r="L73" s="24"/>
      <c r="M73" s="24"/>
      <c r="N73" s="24"/>
    </row>
    <row r="74" spans="1:14" x14ac:dyDescent="0.25">
      <c r="A74" s="24"/>
      <c r="B74" s="24"/>
      <c r="C74" s="24"/>
      <c r="D74" s="24"/>
      <c r="E74" s="24"/>
      <c r="F74" s="24"/>
      <c r="G74" s="24"/>
      <c r="H74" s="24"/>
      <c r="I74" s="24"/>
      <c r="J74" s="24"/>
      <c r="K74" s="24"/>
      <c r="L74" s="24"/>
      <c r="M74" s="24"/>
      <c r="N74" s="24"/>
    </row>
    <row r="75" spans="1:14" x14ac:dyDescent="0.25">
      <c r="A75" s="24"/>
      <c r="B75" s="24"/>
      <c r="C75" s="24"/>
      <c r="D75" s="24"/>
      <c r="E75" s="24"/>
      <c r="F75" s="24"/>
      <c r="G75" s="24"/>
      <c r="H75" s="24"/>
      <c r="I75" s="24"/>
      <c r="J75" s="24"/>
      <c r="K75" s="24"/>
      <c r="L75" s="24"/>
      <c r="M75" s="24"/>
      <c r="N75" s="24"/>
    </row>
    <row r="76" spans="1:14" x14ac:dyDescent="0.25">
      <c r="A76" s="24"/>
      <c r="B76" s="24"/>
      <c r="C76" s="24"/>
      <c r="D76" s="24"/>
      <c r="E76" s="24"/>
      <c r="F76" s="24"/>
      <c r="G76" s="24"/>
      <c r="H76" s="24"/>
      <c r="I76" s="24"/>
      <c r="J76" s="24"/>
      <c r="K76" s="24"/>
      <c r="L76" s="24"/>
      <c r="M76" s="24"/>
      <c r="N76" s="24"/>
    </row>
    <row r="77" spans="1:14" x14ac:dyDescent="0.25">
      <c r="A77" s="24"/>
      <c r="B77" s="24"/>
      <c r="C77" s="24"/>
      <c r="D77" s="24"/>
      <c r="E77" s="24"/>
      <c r="F77" s="24"/>
      <c r="G77" s="24"/>
      <c r="H77" s="24"/>
      <c r="I77" s="24"/>
      <c r="J77" s="24"/>
      <c r="K77" s="24"/>
      <c r="L77" s="24"/>
      <c r="M77" s="24"/>
      <c r="N77" s="24"/>
    </row>
    <row r="78" spans="1:14" x14ac:dyDescent="0.25">
      <c r="A78" s="24"/>
      <c r="B78" s="24"/>
      <c r="C78" s="24"/>
      <c r="D78" s="24"/>
      <c r="E78" s="24"/>
      <c r="F78" s="24"/>
      <c r="G78" s="24"/>
      <c r="H78" s="24"/>
      <c r="I78" s="24"/>
      <c r="J78" s="24"/>
      <c r="K78" s="24"/>
      <c r="L78" s="24"/>
      <c r="M78" s="24"/>
      <c r="N78" s="24"/>
    </row>
    <row r="79" spans="1:14" x14ac:dyDescent="0.25">
      <c r="A79" s="24"/>
      <c r="B79" s="24"/>
      <c r="C79" s="24"/>
      <c r="D79" s="24"/>
      <c r="E79" s="24"/>
      <c r="F79" s="24"/>
      <c r="G79" s="24"/>
      <c r="H79" s="24"/>
      <c r="I79" s="24"/>
      <c r="J79" s="24"/>
      <c r="K79" s="24"/>
      <c r="L79" s="24"/>
      <c r="M79" s="24"/>
      <c r="N79" s="24"/>
    </row>
    <row r="80" spans="1:14" x14ac:dyDescent="0.25">
      <c r="A80" s="24"/>
      <c r="B80" s="24"/>
      <c r="C80" s="24"/>
      <c r="D80" s="24"/>
      <c r="E80" s="24"/>
      <c r="F80" s="24"/>
      <c r="G80" s="24"/>
      <c r="H80" s="24"/>
      <c r="I80" s="24"/>
      <c r="J80" s="24"/>
      <c r="K80" s="24"/>
      <c r="L80" s="24"/>
      <c r="M80" s="24"/>
      <c r="N80" s="24"/>
    </row>
    <row r="81" spans="1:14" x14ac:dyDescent="0.25">
      <c r="A81" s="24"/>
      <c r="B81" s="24"/>
      <c r="C81" s="24"/>
      <c r="D81" s="24"/>
      <c r="E81" s="24"/>
      <c r="F81" s="24"/>
      <c r="G81" s="24"/>
      <c r="H81" s="24"/>
      <c r="I81" s="24"/>
      <c r="J81" s="24"/>
      <c r="K81" s="24"/>
      <c r="L81" s="24"/>
      <c r="M81" s="24"/>
      <c r="N81" s="24"/>
    </row>
    <row r="82" spans="1:14" x14ac:dyDescent="0.25">
      <c r="A82" s="24"/>
      <c r="B82" s="24"/>
      <c r="C82" s="24"/>
      <c r="D82" s="24"/>
      <c r="E82" s="24"/>
      <c r="F82" s="24"/>
      <c r="G82" s="24"/>
      <c r="H82" s="24"/>
      <c r="I82" s="24"/>
      <c r="J82" s="24"/>
      <c r="K82" s="24"/>
      <c r="L82" s="24"/>
      <c r="M82" s="24"/>
      <c r="N82" s="24"/>
    </row>
    <row r="83" spans="1:14" x14ac:dyDescent="0.25">
      <c r="A83" s="24"/>
      <c r="B83" s="24"/>
      <c r="C83" s="24"/>
      <c r="D83" s="24"/>
      <c r="E83" s="24"/>
      <c r="F83" s="24"/>
      <c r="G83" s="24"/>
      <c r="H83" s="24"/>
      <c r="I83" s="24"/>
      <c r="J83" s="24"/>
      <c r="K83" s="24"/>
      <c r="L83" s="24"/>
      <c r="M83" s="24"/>
      <c r="N83" s="24"/>
    </row>
    <row r="84" spans="1:14" x14ac:dyDescent="0.25">
      <c r="A84" s="24"/>
      <c r="B84" s="24"/>
      <c r="C84" s="24"/>
      <c r="D84" s="24"/>
      <c r="E84" s="24"/>
      <c r="F84" s="24"/>
      <c r="G84" s="24"/>
      <c r="H84" s="24"/>
      <c r="I84" s="24"/>
      <c r="J84" s="24"/>
      <c r="K84" s="24"/>
      <c r="L84" s="24"/>
      <c r="M84" s="24"/>
      <c r="N84" s="24"/>
    </row>
    <row r="85" spans="1:14" x14ac:dyDescent="0.25">
      <c r="A85" s="24"/>
      <c r="B85" s="24"/>
      <c r="C85" s="24"/>
      <c r="D85" s="24"/>
      <c r="E85" s="24"/>
      <c r="F85" s="24"/>
      <c r="G85" s="24"/>
      <c r="H85" s="24"/>
      <c r="I85" s="24"/>
      <c r="J85" s="24"/>
      <c r="K85" s="24"/>
      <c r="L85" s="24"/>
      <c r="M85" s="24"/>
      <c r="N85" s="24"/>
    </row>
    <row r="86" spans="1:14" x14ac:dyDescent="0.25">
      <c r="A86" s="24"/>
      <c r="B86" s="24"/>
      <c r="C86" s="24"/>
      <c r="D86" s="24"/>
      <c r="E86" s="24"/>
      <c r="F86" s="24"/>
      <c r="G86" s="24"/>
      <c r="H86" s="24"/>
      <c r="I86" s="24"/>
      <c r="J86" s="24"/>
      <c r="K86" s="24"/>
      <c r="L86" s="24"/>
      <c r="M86" s="24"/>
      <c r="N86" s="24"/>
    </row>
    <row r="87" spans="1:14" x14ac:dyDescent="0.25">
      <c r="A87" s="24"/>
      <c r="B87" s="24"/>
      <c r="C87" s="24"/>
      <c r="D87" s="24"/>
      <c r="E87" s="24"/>
      <c r="F87" s="24"/>
      <c r="G87" s="24"/>
      <c r="H87" s="24"/>
      <c r="I87" s="24"/>
      <c r="J87" s="24"/>
      <c r="K87" s="24"/>
      <c r="L87" s="24"/>
      <c r="M87" s="24"/>
      <c r="N87" s="24"/>
    </row>
    <row r="88" spans="1:14" x14ac:dyDescent="0.25">
      <c r="A88" s="24"/>
      <c r="B88" s="24"/>
      <c r="C88" s="24"/>
      <c r="D88" s="24"/>
      <c r="E88" s="24"/>
      <c r="F88" s="24"/>
      <c r="G88" s="24"/>
      <c r="H88" s="24"/>
      <c r="I88" s="24"/>
      <c r="J88" s="24"/>
      <c r="K88" s="24"/>
      <c r="L88" s="24"/>
      <c r="M88" s="24"/>
      <c r="N88" s="24"/>
    </row>
    <row r="89" spans="1:14" x14ac:dyDescent="0.25">
      <c r="A89" s="24"/>
      <c r="B89" s="24"/>
      <c r="C89" s="24"/>
      <c r="D89" s="24"/>
      <c r="E89" s="24"/>
      <c r="F89" s="24"/>
      <c r="G89" s="24"/>
      <c r="H89" s="24"/>
      <c r="I89" s="24"/>
      <c r="J89" s="24"/>
      <c r="K89" s="24"/>
      <c r="L89" s="24"/>
      <c r="M89" s="24"/>
      <c r="N89" s="24"/>
    </row>
    <row r="90" spans="1:14" x14ac:dyDescent="0.25">
      <c r="A90" s="24"/>
      <c r="B90" s="24"/>
      <c r="C90" s="24"/>
      <c r="D90" s="24"/>
      <c r="E90" s="24"/>
      <c r="F90" s="24"/>
      <c r="G90" s="24"/>
      <c r="H90" s="24"/>
      <c r="I90" s="24"/>
      <c r="J90" s="24"/>
      <c r="K90" s="24"/>
      <c r="L90" s="24"/>
      <c r="M90" s="24"/>
      <c r="N90" s="24"/>
    </row>
    <row r="91" spans="1:14" x14ac:dyDescent="0.25">
      <c r="A91" s="24"/>
      <c r="B91" s="24"/>
      <c r="C91" s="24"/>
      <c r="D91" s="24"/>
      <c r="E91" s="24"/>
      <c r="F91" s="24"/>
      <c r="G91" s="24"/>
      <c r="H91" s="24"/>
      <c r="I91" s="24"/>
      <c r="J91" s="24"/>
      <c r="K91" s="24"/>
      <c r="L91" s="24"/>
      <c r="M91" s="24"/>
      <c r="N91" s="24"/>
    </row>
    <row r="92" spans="1:14" x14ac:dyDescent="0.25">
      <c r="A92" s="24"/>
      <c r="B92" s="24"/>
      <c r="C92" s="24"/>
      <c r="D92" s="24"/>
      <c r="E92" s="24"/>
      <c r="F92" s="24"/>
      <c r="G92" s="24"/>
      <c r="H92" s="24"/>
      <c r="I92" s="24"/>
      <c r="J92" s="24"/>
      <c r="K92" s="24"/>
      <c r="L92" s="24"/>
      <c r="M92" s="24"/>
      <c r="N92" s="24"/>
    </row>
    <row r="93" spans="1:14" x14ac:dyDescent="0.25">
      <c r="A93" s="24"/>
      <c r="B93" s="24"/>
      <c r="C93" s="24"/>
      <c r="D93" s="24"/>
      <c r="E93" s="24"/>
      <c r="F93" s="24"/>
      <c r="G93" s="24"/>
      <c r="H93" s="24"/>
      <c r="I93" s="24"/>
      <c r="J93" s="24"/>
      <c r="K93" s="24"/>
      <c r="L93" s="24"/>
      <c r="M93" s="24"/>
      <c r="N93" s="24"/>
    </row>
    <row r="94" spans="1:14" x14ac:dyDescent="0.25">
      <c r="A94" s="24"/>
      <c r="B94" s="24"/>
      <c r="C94" s="24"/>
      <c r="D94" s="24"/>
      <c r="E94" s="24"/>
      <c r="F94" s="24"/>
      <c r="G94" s="24"/>
      <c r="H94" s="24"/>
      <c r="I94" s="24"/>
      <c r="J94" s="24"/>
      <c r="K94" s="24"/>
      <c r="L94" s="24"/>
      <c r="M94" s="24"/>
      <c r="N94" s="24"/>
    </row>
    <row r="95" spans="1:14" x14ac:dyDescent="0.25">
      <c r="A95" s="24"/>
      <c r="B95" s="24"/>
      <c r="C95" s="24"/>
      <c r="D95" s="24"/>
      <c r="E95" s="24"/>
      <c r="F95" s="24"/>
      <c r="G95" s="24"/>
      <c r="H95" s="24"/>
      <c r="I95" s="24"/>
      <c r="J95" s="24"/>
      <c r="K95" s="24"/>
      <c r="L95" s="24"/>
      <c r="M95" s="24"/>
      <c r="N95" s="24"/>
    </row>
    <row r="96" spans="1:14" x14ac:dyDescent="0.25">
      <c r="A96" s="24"/>
      <c r="B96" s="24"/>
      <c r="C96" s="24"/>
      <c r="D96" s="24"/>
      <c r="E96" s="24"/>
      <c r="F96" s="24"/>
      <c r="G96" s="24"/>
      <c r="H96" s="24"/>
      <c r="I96" s="24"/>
      <c r="J96" s="24"/>
      <c r="K96" s="24"/>
      <c r="L96" s="24"/>
      <c r="M96" s="24"/>
      <c r="N96" s="24"/>
    </row>
    <row r="97" spans="1:14" x14ac:dyDescent="0.25">
      <c r="A97" s="24"/>
      <c r="B97" s="24"/>
      <c r="C97" s="24"/>
      <c r="D97" s="24"/>
      <c r="E97" s="24"/>
      <c r="F97" s="24"/>
      <c r="G97" s="24"/>
      <c r="H97" s="24"/>
      <c r="I97" s="24"/>
      <c r="J97" s="24"/>
      <c r="K97" s="24"/>
      <c r="L97" s="24"/>
      <c r="M97" s="24"/>
      <c r="N97" s="24"/>
    </row>
    <row r="98" spans="1:14" x14ac:dyDescent="0.25">
      <c r="A98" s="24"/>
      <c r="B98" s="24"/>
      <c r="C98" s="24"/>
      <c r="D98" s="24"/>
      <c r="E98" s="24"/>
      <c r="F98" s="24"/>
      <c r="G98" s="24"/>
      <c r="H98" s="24"/>
      <c r="I98" s="24"/>
      <c r="J98" s="24"/>
      <c r="K98" s="24"/>
      <c r="L98" s="24"/>
      <c r="M98" s="24"/>
      <c r="N98" s="24"/>
    </row>
    <row r="99" spans="1:14" x14ac:dyDescent="0.25">
      <c r="A99" s="24"/>
      <c r="B99" s="24"/>
      <c r="C99" s="24"/>
      <c r="D99" s="24"/>
      <c r="E99" s="24"/>
      <c r="F99" s="24"/>
      <c r="G99" s="24"/>
      <c r="H99" s="24"/>
      <c r="I99" s="24"/>
      <c r="J99" s="24"/>
      <c r="K99" s="24"/>
      <c r="L99" s="24"/>
      <c r="M99" s="24"/>
      <c r="N99" s="24"/>
    </row>
    <row r="100" spans="1:14" x14ac:dyDescent="0.25">
      <c r="A100" s="24"/>
      <c r="B100" s="24"/>
      <c r="C100" s="24"/>
      <c r="D100" s="24"/>
      <c r="E100" s="24"/>
      <c r="F100" s="24"/>
      <c r="G100" s="24"/>
      <c r="H100" s="24"/>
      <c r="I100" s="24"/>
      <c r="J100" s="24"/>
      <c r="K100" s="24"/>
      <c r="L100" s="24"/>
      <c r="M100" s="24"/>
      <c r="N100" s="24"/>
    </row>
    <row r="101" spans="1:14" x14ac:dyDescent="0.25">
      <c r="A101" s="24"/>
      <c r="B101" s="24"/>
      <c r="C101" s="24"/>
      <c r="D101" s="24"/>
      <c r="E101" s="24"/>
      <c r="F101" s="24"/>
      <c r="G101" s="24"/>
      <c r="H101" s="24"/>
      <c r="I101" s="24"/>
      <c r="J101" s="24"/>
      <c r="K101" s="24"/>
      <c r="L101" s="24"/>
      <c r="M101" s="24"/>
      <c r="N101" s="24"/>
    </row>
    <row r="102" spans="1:14" x14ac:dyDescent="0.25">
      <c r="A102" s="24"/>
      <c r="B102" s="24"/>
      <c r="C102" s="24"/>
      <c r="D102" s="24"/>
      <c r="E102" s="24"/>
      <c r="F102" s="24"/>
      <c r="G102" s="24"/>
      <c r="H102" s="24"/>
      <c r="I102" s="24"/>
      <c r="J102" s="24"/>
      <c r="K102" s="24"/>
      <c r="L102" s="24"/>
      <c r="M102" s="24"/>
      <c r="N102" s="24"/>
    </row>
    <row r="103" spans="1:14" x14ac:dyDescent="0.25">
      <c r="A103" s="24"/>
      <c r="B103" s="24"/>
      <c r="C103" s="24"/>
      <c r="D103" s="24"/>
      <c r="E103" s="24"/>
      <c r="F103" s="24"/>
      <c r="G103" s="24"/>
      <c r="H103" s="24"/>
      <c r="I103" s="24"/>
      <c r="J103" s="24"/>
      <c r="K103" s="24"/>
      <c r="L103" s="24"/>
      <c r="M103" s="24"/>
      <c r="N103" s="24"/>
    </row>
    <row r="104" spans="1:14" x14ac:dyDescent="0.25">
      <c r="A104" s="24"/>
      <c r="B104" s="24"/>
      <c r="C104" s="24"/>
      <c r="D104" s="24"/>
      <c r="E104" s="24"/>
      <c r="F104" s="24"/>
      <c r="G104" s="24"/>
      <c r="H104" s="24"/>
      <c r="I104" s="24"/>
      <c r="J104" s="24"/>
      <c r="K104" s="24"/>
      <c r="L104" s="24"/>
      <c r="M104" s="24"/>
      <c r="N104" s="24"/>
    </row>
    <row r="105" spans="1:14" x14ac:dyDescent="0.25">
      <c r="A105" s="24"/>
      <c r="B105" s="24"/>
      <c r="C105" s="24"/>
      <c r="D105" s="24"/>
      <c r="E105" s="24"/>
      <c r="F105" s="24"/>
      <c r="G105" s="24"/>
      <c r="H105" s="24"/>
      <c r="I105" s="24"/>
      <c r="J105" s="24"/>
      <c r="K105" s="24"/>
      <c r="L105" s="24"/>
      <c r="M105" s="24"/>
      <c r="N105" s="24"/>
    </row>
    <row r="106" spans="1:14" x14ac:dyDescent="0.25">
      <c r="A106" s="24"/>
      <c r="B106" s="24"/>
      <c r="C106" s="24"/>
      <c r="D106" s="24"/>
      <c r="E106" s="24"/>
      <c r="F106" s="24"/>
      <c r="G106" s="24"/>
      <c r="H106" s="24"/>
      <c r="I106" s="24"/>
      <c r="J106" s="24"/>
      <c r="K106" s="24"/>
      <c r="L106" s="24"/>
      <c r="M106" s="24"/>
      <c r="N106" s="24"/>
    </row>
    <row r="107" spans="1:14" x14ac:dyDescent="0.25">
      <c r="A107" s="24"/>
      <c r="B107" s="24"/>
      <c r="C107" s="24"/>
      <c r="D107" s="24"/>
      <c r="E107" s="24"/>
      <c r="F107" s="24"/>
      <c r="G107" s="24"/>
      <c r="H107" s="24"/>
      <c r="I107" s="24"/>
      <c r="J107" s="24"/>
      <c r="K107" s="24"/>
      <c r="L107" s="24"/>
      <c r="M107" s="24"/>
      <c r="N107" s="24"/>
    </row>
    <row r="108" spans="1:14" x14ac:dyDescent="0.25">
      <c r="A108" s="24"/>
      <c r="B108" s="24"/>
      <c r="C108" s="24"/>
      <c r="D108" s="24"/>
      <c r="E108" s="24"/>
      <c r="F108" s="24"/>
      <c r="G108" s="24"/>
      <c r="H108" s="24"/>
      <c r="I108" s="24"/>
      <c r="J108" s="24"/>
      <c r="K108" s="24"/>
      <c r="L108" s="24"/>
      <c r="M108" s="24"/>
      <c r="N108" s="24"/>
    </row>
    <row r="109" spans="1:14" x14ac:dyDescent="0.25">
      <c r="A109" s="24"/>
      <c r="B109" s="24"/>
      <c r="C109" s="24"/>
      <c r="D109" s="24"/>
      <c r="E109" s="24"/>
      <c r="F109" s="24"/>
      <c r="G109" s="24"/>
      <c r="H109" s="24"/>
      <c r="I109" s="24"/>
      <c r="J109" s="24"/>
      <c r="K109" s="24"/>
      <c r="L109" s="24"/>
      <c r="M109" s="24"/>
      <c r="N109" s="24"/>
    </row>
    <row r="110" spans="1:14" x14ac:dyDescent="0.25">
      <c r="A110" s="24"/>
      <c r="B110" s="24"/>
      <c r="C110" s="24"/>
      <c r="D110" s="24"/>
      <c r="E110" s="24"/>
      <c r="F110" s="24"/>
      <c r="G110" s="24"/>
      <c r="H110" s="24"/>
      <c r="I110" s="24"/>
      <c r="J110" s="24"/>
      <c r="K110" s="24"/>
      <c r="L110" s="24"/>
      <c r="M110" s="24"/>
      <c r="N110" s="24"/>
    </row>
    <row r="111" spans="1:14" x14ac:dyDescent="0.25">
      <c r="A111" s="24"/>
      <c r="B111" s="24"/>
      <c r="C111" s="24"/>
      <c r="D111" s="24"/>
      <c r="E111" s="24"/>
      <c r="F111" s="24"/>
      <c r="G111" s="24"/>
      <c r="H111" s="24"/>
      <c r="I111" s="24"/>
      <c r="J111" s="24"/>
      <c r="K111" s="24"/>
      <c r="L111" s="24"/>
      <c r="M111" s="24"/>
      <c r="N111" s="24"/>
    </row>
    <row r="112" spans="1:14" x14ac:dyDescent="0.25">
      <c r="A112" s="24"/>
      <c r="B112" s="24"/>
      <c r="C112" s="24"/>
      <c r="D112" s="24"/>
      <c r="E112" s="24"/>
      <c r="F112" s="24"/>
      <c r="G112" s="24"/>
      <c r="H112" s="24"/>
      <c r="I112" s="24"/>
      <c r="J112" s="24"/>
      <c r="K112" s="24"/>
      <c r="L112" s="24"/>
      <c r="M112" s="24"/>
      <c r="N112" s="24"/>
    </row>
    <row r="113" spans="1:14" x14ac:dyDescent="0.25">
      <c r="A113" s="24"/>
      <c r="B113" s="24"/>
      <c r="C113" s="24"/>
      <c r="D113" s="24"/>
      <c r="E113" s="24"/>
      <c r="F113" s="24"/>
      <c r="G113" s="24"/>
      <c r="H113" s="24"/>
      <c r="I113" s="24"/>
      <c r="J113" s="24"/>
      <c r="K113" s="24"/>
      <c r="L113" s="24"/>
      <c r="M113" s="24"/>
      <c r="N113" s="24"/>
    </row>
    <row r="114" spans="1:14" x14ac:dyDescent="0.25">
      <c r="A114" s="24"/>
      <c r="B114" s="24"/>
      <c r="C114" s="24"/>
      <c r="D114" s="24"/>
      <c r="E114" s="24"/>
      <c r="F114" s="24"/>
      <c r="G114" s="24"/>
      <c r="H114" s="24"/>
      <c r="I114" s="24"/>
      <c r="J114" s="24"/>
      <c r="K114" s="24"/>
      <c r="L114" s="24"/>
      <c r="M114" s="24"/>
      <c r="N114" s="24"/>
    </row>
    <row r="115" spans="1:14" x14ac:dyDescent="0.25">
      <c r="A115" s="24"/>
      <c r="B115" s="24"/>
      <c r="C115" s="24"/>
      <c r="D115" s="24"/>
      <c r="E115" s="24"/>
      <c r="F115" s="24"/>
      <c r="G115" s="24"/>
      <c r="H115" s="24"/>
      <c r="I115" s="24"/>
      <c r="J115" s="24"/>
      <c r="K115" s="24"/>
      <c r="L115" s="24"/>
      <c r="M115" s="24"/>
      <c r="N115" s="24"/>
    </row>
    <row r="116" spans="1:14" x14ac:dyDescent="0.25">
      <c r="A116" s="24"/>
      <c r="B116" s="24"/>
      <c r="C116" s="24"/>
      <c r="D116" s="24"/>
      <c r="E116" s="24"/>
      <c r="F116" s="24"/>
      <c r="G116" s="24"/>
      <c r="H116" s="24"/>
      <c r="I116" s="24"/>
      <c r="J116" s="24"/>
      <c r="K116" s="24"/>
      <c r="L116" s="24"/>
      <c r="M116" s="24"/>
      <c r="N116" s="24"/>
    </row>
    <row r="117" spans="1:14" x14ac:dyDescent="0.25">
      <c r="A117" s="24"/>
      <c r="B117" s="24"/>
      <c r="C117" s="24"/>
      <c r="D117" s="24"/>
      <c r="E117" s="24"/>
      <c r="F117" s="24"/>
      <c r="G117" s="24"/>
      <c r="H117" s="24"/>
      <c r="I117" s="24"/>
      <c r="J117" s="24"/>
      <c r="K117" s="24"/>
      <c r="L117" s="24"/>
      <c r="M117" s="24"/>
      <c r="N117" s="24"/>
    </row>
    <row r="118" spans="1:14" x14ac:dyDescent="0.25">
      <c r="A118" s="24"/>
      <c r="B118" s="24"/>
      <c r="C118" s="24"/>
      <c r="D118" s="24"/>
      <c r="E118" s="24"/>
      <c r="F118" s="24"/>
      <c r="G118" s="24"/>
      <c r="H118" s="24"/>
      <c r="I118" s="24"/>
      <c r="J118" s="24"/>
      <c r="K118" s="24"/>
      <c r="L118" s="24"/>
      <c r="M118" s="24"/>
      <c r="N118" s="24"/>
    </row>
    <row r="119" spans="1:14" x14ac:dyDescent="0.25">
      <c r="A119" s="24"/>
      <c r="B119" s="24"/>
      <c r="C119" s="24"/>
      <c r="D119" s="24"/>
      <c r="E119" s="24"/>
      <c r="F119" s="24"/>
      <c r="G119" s="24"/>
      <c r="H119" s="24"/>
      <c r="I119" s="24"/>
      <c r="J119" s="24"/>
      <c r="K119" s="24"/>
      <c r="L119" s="24"/>
      <c r="M119" s="24"/>
      <c r="N119" s="24"/>
    </row>
    <row r="120" spans="1:14" x14ac:dyDescent="0.25">
      <c r="A120" s="24"/>
      <c r="B120" s="24"/>
      <c r="C120" s="24"/>
      <c r="D120" s="24"/>
      <c r="E120" s="24"/>
      <c r="F120" s="24"/>
      <c r="G120" s="24"/>
      <c r="H120" s="24"/>
      <c r="I120" s="24"/>
      <c r="J120" s="24"/>
      <c r="K120" s="24"/>
      <c r="L120" s="24"/>
      <c r="M120" s="24"/>
      <c r="N120" s="24"/>
    </row>
    <row r="121" spans="1:14" x14ac:dyDescent="0.25">
      <c r="A121" s="24"/>
      <c r="B121" s="24"/>
      <c r="C121" s="24"/>
      <c r="D121" s="24"/>
      <c r="E121" s="24"/>
      <c r="F121" s="24"/>
      <c r="G121" s="24"/>
      <c r="H121" s="24"/>
      <c r="I121" s="24"/>
      <c r="J121" s="24"/>
      <c r="K121" s="24"/>
      <c r="L121" s="24"/>
      <c r="M121" s="24"/>
      <c r="N121" s="24"/>
    </row>
    <row r="122" spans="1:14" x14ac:dyDescent="0.25">
      <c r="A122" s="24"/>
      <c r="B122" s="24"/>
      <c r="C122" s="24"/>
      <c r="D122" s="24"/>
      <c r="E122" s="24"/>
      <c r="F122" s="24"/>
      <c r="G122" s="24"/>
      <c r="H122" s="24"/>
      <c r="I122" s="24"/>
      <c r="J122" s="24"/>
      <c r="K122" s="24"/>
      <c r="L122" s="24"/>
      <c r="M122" s="24"/>
      <c r="N122" s="24"/>
    </row>
    <row r="123" spans="1:14" x14ac:dyDescent="0.25">
      <c r="A123" s="24"/>
      <c r="B123" s="24"/>
      <c r="C123" s="24"/>
      <c r="D123" s="24"/>
      <c r="E123" s="24"/>
      <c r="F123" s="24"/>
      <c r="G123" s="24"/>
      <c r="H123" s="24"/>
      <c r="I123" s="24"/>
      <c r="J123" s="24"/>
      <c r="K123" s="24"/>
      <c r="L123" s="24"/>
      <c r="M123" s="24"/>
      <c r="N123" s="24"/>
    </row>
    <row r="124" spans="1:14" x14ac:dyDescent="0.25">
      <c r="A124" s="24"/>
      <c r="B124" s="24"/>
      <c r="C124" s="24"/>
      <c r="D124" s="24"/>
      <c r="E124" s="24"/>
      <c r="F124" s="24"/>
      <c r="G124" s="24"/>
      <c r="H124" s="24"/>
      <c r="I124" s="24"/>
      <c r="J124" s="24"/>
      <c r="K124" s="24"/>
      <c r="L124" s="24"/>
      <c r="M124" s="24"/>
      <c r="N124" s="24"/>
    </row>
    <row r="125" spans="1:14" x14ac:dyDescent="0.25">
      <c r="A125" s="24"/>
      <c r="B125" s="24"/>
      <c r="C125" s="24"/>
      <c r="D125" s="24"/>
      <c r="E125" s="24"/>
      <c r="F125" s="24"/>
      <c r="G125" s="24"/>
      <c r="H125" s="24"/>
      <c r="I125" s="24"/>
      <c r="J125" s="24"/>
      <c r="K125" s="24"/>
      <c r="L125" s="24"/>
      <c r="M125" s="24"/>
      <c r="N125" s="24"/>
    </row>
    <row r="126" spans="1:14" x14ac:dyDescent="0.25">
      <c r="A126" s="24"/>
      <c r="B126" s="24"/>
      <c r="C126" s="24"/>
      <c r="D126" s="24"/>
      <c r="E126" s="24"/>
      <c r="F126" s="24"/>
      <c r="G126" s="24"/>
      <c r="H126" s="24"/>
      <c r="I126" s="24"/>
      <c r="J126" s="24"/>
      <c r="K126" s="24"/>
      <c r="L126" s="24"/>
      <c r="M126" s="24"/>
      <c r="N126" s="24"/>
    </row>
    <row r="127" spans="1:14" x14ac:dyDescent="0.25">
      <c r="A127" s="24"/>
      <c r="B127" s="24"/>
      <c r="C127" s="24"/>
      <c r="D127" s="24"/>
      <c r="E127" s="24"/>
      <c r="F127" s="24"/>
      <c r="G127" s="24"/>
      <c r="H127" s="24"/>
      <c r="I127" s="24"/>
      <c r="J127" s="24"/>
      <c r="K127" s="24"/>
      <c r="L127" s="24"/>
      <c r="M127" s="24"/>
      <c r="N127" s="24"/>
    </row>
    <row r="128" spans="1:14" x14ac:dyDescent="0.25">
      <c r="A128" s="24"/>
      <c r="B128" s="24"/>
      <c r="C128" s="24"/>
      <c r="D128" s="24"/>
      <c r="E128" s="24"/>
      <c r="F128" s="24"/>
      <c r="G128" s="24"/>
      <c r="H128" s="24"/>
      <c r="I128" s="24"/>
      <c r="J128" s="24"/>
      <c r="K128" s="24"/>
      <c r="L128" s="24"/>
      <c r="M128" s="24"/>
      <c r="N128" s="24"/>
    </row>
    <row r="129" spans="1:14" x14ac:dyDescent="0.25">
      <c r="A129" s="24"/>
      <c r="B129" s="24"/>
      <c r="C129" s="24"/>
      <c r="D129" s="24"/>
      <c r="E129" s="24"/>
      <c r="F129" s="24"/>
      <c r="G129" s="24"/>
      <c r="H129" s="24"/>
      <c r="I129" s="24"/>
      <c r="J129" s="24"/>
      <c r="K129" s="24"/>
      <c r="L129" s="24"/>
      <c r="M129" s="24"/>
      <c r="N129" s="24"/>
    </row>
    <row r="130" spans="1:14" x14ac:dyDescent="0.25">
      <c r="A130" s="24"/>
      <c r="B130" s="24"/>
      <c r="C130" s="24"/>
      <c r="D130" s="24"/>
      <c r="E130" s="24"/>
      <c r="F130" s="24"/>
      <c r="G130" s="24"/>
      <c r="H130" s="24"/>
      <c r="I130" s="24"/>
      <c r="J130" s="24"/>
      <c r="K130" s="24"/>
      <c r="L130" s="24"/>
      <c r="M130" s="24"/>
      <c r="N130" s="24"/>
    </row>
    <row r="131" spans="1:14" x14ac:dyDescent="0.25">
      <c r="A131" s="24"/>
      <c r="B131" s="24"/>
      <c r="C131" s="24"/>
      <c r="D131" s="24"/>
      <c r="E131" s="24"/>
      <c r="F131" s="24"/>
      <c r="G131" s="24"/>
      <c r="H131" s="24"/>
      <c r="I131" s="24"/>
      <c r="J131" s="24"/>
      <c r="K131" s="24"/>
      <c r="L131" s="24"/>
      <c r="M131" s="24"/>
      <c r="N131" s="24"/>
    </row>
    <row r="132" spans="1:14" x14ac:dyDescent="0.25">
      <c r="A132" s="24"/>
      <c r="B132" s="24"/>
      <c r="C132" s="24"/>
      <c r="D132" s="24"/>
      <c r="E132" s="24"/>
      <c r="F132" s="24"/>
      <c r="G132" s="24"/>
      <c r="H132" s="24"/>
      <c r="I132" s="24"/>
      <c r="J132" s="24"/>
      <c r="K132" s="24"/>
      <c r="L132" s="24"/>
      <c r="M132" s="24"/>
      <c r="N132" s="24"/>
    </row>
    <row r="133" spans="1:14" x14ac:dyDescent="0.25">
      <c r="A133" s="24"/>
      <c r="B133" s="24"/>
      <c r="C133" s="24"/>
      <c r="D133" s="24"/>
      <c r="E133" s="24"/>
      <c r="F133" s="24"/>
      <c r="G133" s="24"/>
      <c r="H133" s="24"/>
      <c r="I133" s="24"/>
      <c r="J133" s="24"/>
      <c r="K133" s="24"/>
      <c r="L133" s="24"/>
      <c r="M133" s="24"/>
      <c r="N133" s="24"/>
    </row>
    <row r="134" spans="1:14" x14ac:dyDescent="0.25">
      <c r="A134" s="24"/>
      <c r="B134" s="24"/>
      <c r="C134" s="24"/>
      <c r="D134" s="24"/>
      <c r="E134" s="24"/>
      <c r="F134" s="24"/>
      <c r="G134" s="24"/>
      <c r="H134" s="24"/>
      <c r="I134" s="24"/>
      <c r="J134" s="24"/>
      <c r="K134" s="24"/>
      <c r="L134" s="24"/>
      <c r="M134" s="24"/>
      <c r="N134" s="24"/>
    </row>
    <row r="135" spans="1:14" x14ac:dyDescent="0.25">
      <c r="A135" s="24"/>
      <c r="B135" s="24"/>
      <c r="C135" s="24"/>
      <c r="D135" s="24"/>
      <c r="E135" s="24"/>
      <c r="F135" s="24"/>
      <c r="G135" s="24"/>
      <c r="H135" s="24"/>
      <c r="I135" s="24"/>
      <c r="J135" s="24"/>
      <c r="K135" s="24"/>
      <c r="L135" s="24"/>
      <c r="M135" s="24"/>
      <c r="N135" s="24"/>
    </row>
    <row r="136" spans="1:14" x14ac:dyDescent="0.25">
      <c r="A136" s="24"/>
      <c r="B136" s="24"/>
      <c r="C136" s="24"/>
      <c r="D136" s="24"/>
      <c r="E136" s="24"/>
      <c r="F136" s="24"/>
      <c r="G136" s="24"/>
      <c r="H136" s="24"/>
      <c r="I136" s="24"/>
      <c r="J136" s="24"/>
      <c r="K136" s="24"/>
      <c r="L136" s="24"/>
      <c r="M136" s="24"/>
      <c r="N136" s="24"/>
    </row>
    <row r="137" spans="1:14" x14ac:dyDescent="0.25">
      <c r="A137" s="24"/>
      <c r="B137" s="24"/>
      <c r="C137" s="24"/>
      <c r="D137" s="24"/>
      <c r="E137" s="24"/>
      <c r="F137" s="24"/>
      <c r="G137" s="24"/>
      <c r="H137" s="24"/>
      <c r="I137" s="24"/>
      <c r="J137" s="24"/>
      <c r="K137" s="24"/>
      <c r="L137" s="24"/>
      <c r="M137" s="24"/>
      <c r="N137" s="24"/>
    </row>
    <row r="138" spans="1:14" x14ac:dyDescent="0.25">
      <c r="A138" s="24"/>
      <c r="B138" s="24"/>
      <c r="C138" s="24"/>
      <c r="D138" s="24"/>
      <c r="E138" s="24"/>
      <c r="F138" s="24"/>
      <c r="G138" s="24"/>
      <c r="H138" s="24"/>
      <c r="I138" s="24"/>
      <c r="J138" s="24"/>
      <c r="K138" s="24"/>
      <c r="L138" s="24"/>
      <c r="M138" s="24"/>
      <c r="N138" s="24"/>
    </row>
    <row r="139" spans="1:14" x14ac:dyDescent="0.25">
      <c r="A139" s="24"/>
      <c r="B139" s="24"/>
      <c r="C139" s="24"/>
      <c r="D139" s="24"/>
      <c r="E139" s="24"/>
      <c r="F139" s="24"/>
      <c r="G139" s="24"/>
      <c r="H139" s="24"/>
      <c r="I139" s="24"/>
      <c r="J139" s="24"/>
      <c r="K139" s="24"/>
      <c r="L139" s="24"/>
      <c r="M139" s="24"/>
      <c r="N139" s="24"/>
    </row>
    <row r="140" spans="1:14" x14ac:dyDescent="0.25">
      <c r="A140" s="24"/>
      <c r="B140" s="24"/>
      <c r="C140" s="24"/>
      <c r="D140" s="24"/>
      <c r="E140" s="24"/>
      <c r="F140" s="24"/>
      <c r="G140" s="24"/>
      <c r="H140" s="24"/>
      <c r="I140" s="24"/>
      <c r="J140" s="24"/>
      <c r="K140" s="24"/>
      <c r="L140" s="24"/>
      <c r="M140" s="24"/>
      <c r="N140" s="24"/>
    </row>
    <row r="141" spans="1:14" x14ac:dyDescent="0.25">
      <c r="A141" s="24"/>
      <c r="B141" s="24"/>
      <c r="C141" s="24"/>
      <c r="D141" s="24"/>
      <c r="E141" s="24"/>
      <c r="F141" s="24"/>
      <c r="G141" s="24"/>
      <c r="H141" s="24"/>
      <c r="I141" s="24"/>
      <c r="J141" s="24"/>
      <c r="K141" s="24"/>
      <c r="L141" s="24"/>
      <c r="M141" s="24"/>
      <c r="N141" s="24"/>
    </row>
    <row r="142" spans="1:14" x14ac:dyDescent="0.25">
      <c r="A142" s="24"/>
      <c r="B142" s="24"/>
      <c r="C142" s="24"/>
      <c r="D142" s="24"/>
      <c r="E142" s="24"/>
      <c r="F142" s="24"/>
      <c r="G142" s="24"/>
      <c r="H142" s="24"/>
      <c r="I142" s="24"/>
      <c r="J142" s="24"/>
      <c r="K142" s="24"/>
      <c r="L142" s="24"/>
      <c r="M142" s="24"/>
      <c r="N142" s="24"/>
    </row>
    <row r="143" spans="1:14" x14ac:dyDescent="0.25">
      <c r="A143" s="24"/>
      <c r="B143" s="24"/>
      <c r="C143" s="24"/>
      <c r="D143" s="24"/>
      <c r="E143" s="24"/>
      <c r="F143" s="24"/>
      <c r="G143" s="24"/>
      <c r="H143" s="24"/>
      <c r="I143" s="24"/>
      <c r="J143" s="24"/>
      <c r="K143" s="24"/>
      <c r="L143" s="24"/>
      <c r="M143" s="24"/>
      <c r="N143" s="24"/>
    </row>
    <row r="144" spans="1:14" x14ac:dyDescent="0.25">
      <c r="A144" s="24"/>
      <c r="B144" s="24"/>
      <c r="C144" s="24"/>
      <c r="D144" s="24"/>
      <c r="E144" s="24"/>
      <c r="F144" s="24"/>
      <c r="G144" s="24"/>
      <c r="H144" s="24"/>
      <c r="I144" s="24"/>
      <c r="J144" s="24"/>
      <c r="K144" s="24"/>
      <c r="L144" s="24"/>
      <c r="M144" s="24"/>
      <c r="N144" s="24"/>
    </row>
    <row r="145" spans="1:14" x14ac:dyDescent="0.25">
      <c r="A145" s="24"/>
      <c r="B145" s="24"/>
      <c r="C145" s="24"/>
      <c r="D145" s="24"/>
      <c r="E145" s="24"/>
      <c r="F145" s="24"/>
      <c r="G145" s="24"/>
      <c r="H145" s="24"/>
      <c r="I145" s="24"/>
      <c r="J145" s="24"/>
      <c r="K145" s="24"/>
      <c r="L145" s="24"/>
      <c r="M145" s="24"/>
      <c r="N145" s="24"/>
    </row>
    <row r="146" spans="1:14" x14ac:dyDescent="0.25">
      <c r="A146" s="24"/>
      <c r="B146" s="24"/>
      <c r="C146" s="24"/>
      <c r="D146" s="24"/>
      <c r="E146" s="24"/>
      <c r="F146" s="24"/>
      <c r="G146" s="24"/>
      <c r="H146" s="24"/>
      <c r="I146" s="24"/>
      <c r="J146" s="24"/>
      <c r="K146" s="24"/>
      <c r="L146" s="24"/>
      <c r="M146" s="24"/>
      <c r="N146" s="24"/>
    </row>
    <row r="147" spans="1:14" x14ac:dyDescent="0.25">
      <c r="A147" s="24"/>
      <c r="B147" s="24"/>
      <c r="C147" s="24"/>
      <c r="D147" s="24"/>
      <c r="E147" s="24"/>
      <c r="F147" s="24"/>
      <c r="G147" s="24"/>
      <c r="H147" s="24"/>
      <c r="I147" s="24"/>
      <c r="J147" s="24"/>
      <c r="K147" s="24"/>
      <c r="L147" s="24"/>
      <c r="M147" s="24"/>
      <c r="N147" s="24"/>
    </row>
    <row r="148" spans="1:14" x14ac:dyDescent="0.25">
      <c r="A148" s="24"/>
      <c r="B148" s="24"/>
      <c r="C148" s="24"/>
      <c r="D148" s="24"/>
      <c r="E148" s="24"/>
      <c r="F148" s="24"/>
      <c r="G148" s="24"/>
      <c r="H148" s="24"/>
      <c r="I148" s="24"/>
      <c r="J148" s="24"/>
      <c r="K148" s="24"/>
      <c r="L148" s="24"/>
      <c r="M148" s="24"/>
      <c r="N148" s="24"/>
    </row>
    <row r="149" spans="1:14" x14ac:dyDescent="0.25">
      <c r="A149" s="24"/>
      <c r="B149" s="24"/>
      <c r="C149" s="24"/>
      <c r="D149" s="24"/>
      <c r="E149" s="24"/>
      <c r="F149" s="24"/>
      <c r="G149" s="24"/>
      <c r="H149" s="24"/>
      <c r="I149" s="24"/>
      <c r="J149" s="24"/>
      <c r="K149" s="24"/>
      <c r="L149" s="24"/>
      <c r="M149" s="24"/>
      <c r="N149" s="24"/>
    </row>
    <row r="150" spans="1:14" x14ac:dyDescent="0.25">
      <c r="A150" s="24"/>
      <c r="B150" s="24"/>
      <c r="C150" s="24"/>
      <c r="D150" s="24"/>
      <c r="E150" s="24"/>
      <c r="F150" s="24"/>
      <c r="G150" s="24"/>
      <c r="H150" s="24"/>
      <c r="I150" s="24"/>
      <c r="J150" s="24"/>
      <c r="K150" s="24"/>
      <c r="L150" s="24"/>
      <c r="M150" s="24"/>
      <c r="N150" s="24"/>
    </row>
    <row r="151" spans="1:14" x14ac:dyDescent="0.25">
      <c r="A151" s="24"/>
      <c r="B151" s="24"/>
      <c r="C151" s="24"/>
      <c r="D151" s="24"/>
      <c r="E151" s="24"/>
      <c r="F151" s="24"/>
      <c r="G151" s="24"/>
      <c r="H151" s="24"/>
      <c r="I151" s="24"/>
      <c r="J151" s="24"/>
      <c r="K151" s="24"/>
      <c r="L151" s="24"/>
      <c r="M151" s="24"/>
      <c r="N151" s="24"/>
    </row>
    <row r="152" spans="1:14" x14ac:dyDescent="0.25">
      <c r="A152" s="24"/>
      <c r="B152" s="24"/>
      <c r="C152" s="24"/>
      <c r="D152" s="24"/>
      <c r="E152" s="24"/>
      <c r="F152" s="24"/>
      <c r="G152" s="24"/>
      <c r="H152" s="24"/>
      <c r="I152" s="24"/>
      <c r="J152" s="24"/>
      <c r="K152" s="24"/>
      <c r="L152" s="24"/>
      <c r="M152" s="24"/>
      <c r="N152" s="24"/>
    </row>
    <row r="153" spans="1:14" x14ac:dyDescent="0.25">
      <c r="A153" s="24"/>
      <c r="B153" s="24"/>
      <c r="C153" s="24"/>
      <c r="D153" s="24"/>
      <c r="E153" s="24"/>
      <c r="F153" s="24"/>
      <c r="G153" s="24"/>
      <c r="H153" s="24"/>
      <c r="I153" s="24"/>
      <c r="J153" s="24"/>
      <c r="K153" s="24"/>
      <c r="L153" s="24"/>
      <c r="M153" s="24"/>
      <c r="N153" s="24"/>
    </row>
    <row r="154" spans="1:14" x14ac:dyDescent="0.25">
      <c r="A154" s="24"/>
      <c r="B154" s="24"/>
      <c r="C154" s="24"/>
      <c r="D154" s="24"/>
      <c r="E154" s="24"/>
      <c r="F154" s="24"/>
      <c r="G154" s="24"/>
      <c r="H154" s="24"/>
      <c r="I154" s="24"/>
      <c r="J154" s="24"/>
      <c r="K154" s="24"/>
      <c r="L154" s="24"/>
      <c r="M154" s="24"/>
      <c r="N154" s="24"/>
    </row>
    <row r="155" spans="1:14" x14ac:dyDescent="0.25">
      <c r="A155" s="24"/>
      <c r="B155" s="24"/>
      <c r="C155" s="24"/>
      <c r="D155" s="24"/>
      <c r="E155" s="24"/>
      <c r="F155" s="24"/>
      <c r="G155" s="24"/>
      <c r="H155" s="24"/>
      <c r="I155" s="24"/>
      <c r="J155" s="24"/>
      <c r="K155" s="24"/>
      <c r="L155" s="24"/>
      <c r="M155" s="24"/>
      <c r="N155" s="24"/>
    </row>
    <row r="156" spans="1:14" x14ac:dyDescent="0.25">
      <c r="A156" s="24"/>
      <c r="B156" s="24"/>
      <c r="C156" s="24"/>
      <c r="D156" s="24"/>
      <c r="E156" s="24"/>
      <c r="F156" s="24"/>
      <c r="G156" s="24"/>
      <c r="H156" s="24"/>
      <c r="I156" s="24"/>
      <c r="J156" s="24"/>
      <c r="K156" s="24"/>
      <c r="L156" s="24"/>
      <c r="M156" s="24"/>
      <c r="N156" s="24"/>
    </row>
    <row r="157" spans="1:14" x14ac:dyDescent="0.25">
      <c r="A157" s="24"/>
      <c r="B157" s="24"/>
      <c r="C157" s="24"/>
      <c r="D157" s="24"/>
      <c r="E157" s="24"/>
      <c r="F157" s="24"/>
      <c r="G157" s="24"/>
      <c r="H157" s="24"/>
      <c r="I157" s="24"/>
      <c r="J157" s="24"/>
      <c r="K157" s="24"/>
      <c r="L157" s="24"/>
      <c r="M157" s="24"/>
      <c r="N157" s="24"/>
    </row>
    <row r="158" spans="1:14" x14ac:dyDescent="0.25">
      <c r="A158" s="24"/>
      <c r="B158" s="24"/>
      <c r="C158" s="24"/>
      <c r="D158" s="24"/>
      <c r="E158" s="24"/>
      <c r="F158" s="24"/>
      <c r="G158" s="24"/>
      <c r="H158" s="24"/>
      <c r="I158" s="24"/>
      <c r="J158" s="24"/>
      <c r="K158" s="24"/>
      <c r="L158" s="24"/>
      <c r="M158" s="24"/>
      <c r="N158" s="24"/>
    </row>
    <row r="159" spans="1:14" x14ac:dyDescent="0.25">
      <c r="A159" s="24"/>
      <c r="B159" s="24"/>
      <c r="C159" s="24"/>
      <c r="D159" s="24"/>
      <c r="E159" s="24"/>
      <c r="F159" s="24"/>
      <c r="G159" s="24"/>
      <c r="H159" s="24"/>
      <c r="I159" s="24"/>
      <c r="J159" s="24"/>
      <c r="K159" s="24"/>
      <c r="L159" s="24"/>
      <c r="M159" s="24"/>
      <c r="N159" s="24"/>
    </row>
    <row r="160" spans="1:14" x14ac:dyDescent="0.25">
      <c r="A160" s="24"/>
      <c r="B160" s="24"/>
      <c r="C160" s="24"/>
      <c r="D160" s="24"/>
      <c r="E160" s="24"/>
      <c r="F160" s="24"/>
      <c r="G160" s="24"/>
      <c r="H160" s="24"/>
      <c r="I160" s="24"/>
      <c r="J160" s="24"/>
      <c r="K160" s="24"/>
      <c r="L160" s="24"/>
      <c r="M160" s="24"/>
      <c r="N160" s="24"/>
    </row>
    <row r="161" spans="1:14" x14ac:dyDescent="0.25">
      <c r="A161" s="24"/>
      <c r="B161" s="24"/>
      <c r="C161" s="24"/>
      <c r="D161" s="24"/>
      <c r="E161" s="24"/>
      <c r="F161" s="24"/>
      <c r="G161" s="24"/>
      <c r="H161" s="24"/>
      <c r="I161" s="24"/>
      <c r="J161" s="24"/>
      <c r="K161" s="24"/>
      <c r="L161" s="24"/>
      <c r="M161" s="24"/>
      <c r="N161" s="24"/>
    </row>
    <row r="162" spans="1:14" x14ac:dyDescent="0.25">
      <c r="A162" s="24"/>
      <c r="B162" s="24"/>
      <c r="C162" s="24"/>
      <c r="D162" s="24"/>
      <c r="E162" s="24"/>
      <c r="F162" s="24"/>
      <c r="G162" s="24"/>
      <c r="H162" s="24"/>
      <c r="I162" s="24"/>
      <c r="J162" s="24"/>
      <c r="K162" s="24"/>
      <c r="L162" s="24"/>
      <c r="M162" s="24"/>
      <c r="N162" s="24"/>
    </row>
    <row r="163" spans="1:14" x14ac:dyDescent="0.25">
      <c r="A163" s="24"/>
      <c r="B163" s="24"/>
      <c r="C163" s="24"/>
      <c r="D163" s="24"/>
      <c r="E163" s="24"/>
      <c r="F163" s="24"/>
      <c r="G163" s="24"/>
      <c r="H163" s="24"/>
      <c r="I163" s="24"/>
      <c r="J163" s="24"/>
      <c r="K163" s="24"/>
      <c r="L163" s="24"/>
      <c r="M163" s="24"/>
      <c r="N163" s="24"/>
    </row>
    <row r="164" spans="1:14" x14ac:dyDescent="0.25">
      <c r="A164" s="24"/>
      <c r="B164" s="24"/>
      <c r="C164" s="24"/>
      <c r="D164" s="24"/>
      <c r="E164" s="24"/>
      <c r="F164" s="24"/>
      <c r="G164" s="24"/>
      <c r="H164" s="24"/>
      <c r="I164" s="24"/>
      <c r="J164" s="24"/>
      <c r="K164" s="24"/>
      <c r="L164" s="24"/>
      <c r="M164" s="24"/>
      <c r="N164" s="24"/>
    </row>
    <row r="165" spans="1:14" x14ac:dyDescent="0.25">
      <c r="A165" s="24"/>
      <c r="B165" s="24"/>
      <c r="C165" s="24"/>
      <c r="D165" s="24"/>
      <c r="E165" s="24"/>
      <c r="F165" s="24"/>
      <c r="G165" s="24"/>
      <c r="H165" s="24"/>
      <c r="I165" s="24"/>
      <c r="J165" s="24"/>
      <c r="K165" s="24"/>
      <c r="L165" s="24"/>
      <c r="M165" s="24"/>
      <c r="N165" s="24"/>
    </row>
    <row r="166" spans="1:14" x14ac:dyDescent="0.25">
      <c r="A166" s="24"/>
      <c r="B166" s="24"/>
      <c r="C166" s="24"/>
      <c r="D166" s="24"/>
      <c r="E166" s="24"/>
      <c r="F166" s="24"/>
      <c r="G166" s="24"/>
      <c r="H166" s="24"/>
      <c r="I166" s="24"/>
      <c r="J166" s="24"/>
      <c r="K166" s="24"/>
      <c r="L166" s="24"/>
      <c r="M166" s="24"/>
      <c r="N166" s="24"/>
    </row>
    <row r="167" spans="1:14" x14ac:dyDescent="0.25">
      <c r="A167" s="24"/>
      <c r="B167" s="24"/>
      <c r="C167" s="24"/>
      <c r="D167" s="24"/>
      <c r="E167" s="24"/>
      <c r="F167" s="24"/>
      <c r="G167" s="24"/>
      <c r="H167" s="24"/>
      <c r="I167" s="24"/>
      <c r="J167" s="24"/>
      <c r="K167" s="24"/>
      <c r="L167" s="24"/>
      <c r="M167" s="24"/>
      <c r="N167" s="24"/>
    </row>
    <row r="168" spans="1:14" x14ac:dyDescent="0.25">
      <c r="A168" s="24"/>
      <c r="B168" s="24"/>
      <c r="C168" s="24"/>
      <c r="D168" s="24"/>
      <c r="E168" s="24"/>
      <c r="F168" s="24"/>
      <c r="G168" s="24"/>
      <c r="H168" s="24"/>
      <c r="I168" s="24"/>
      <c r="J168" s="24"/>
      <c r="K168" s="24"/>
      <c r="L168" s="24"/>
      <c r="M168" s="24"/>
      <c r="N168" s="24"/>
    </row>
    <row r="169" spans="1:14" x14ac:dyDescent="0.25">
      <c r="A169" s="24"/>
      <c r="B169" s="24"/>
      <c r="C169" s="24"/>
      <c r="D169" s="24"/>
      <c r="E169" s="24"/>
      <c r="F169" s="24"/>
      <c r="G169" s="24"/>
      <c r="H169" s="24"/>
      <c r="I169" s="24"/>
      <c r="J169" s="24"/>
      <c r="K169" s="24"/>
      <c r="L169" s="24"/>
      <c r="M169" s="24"/>
      <c r="N169" s="24"/>
    </row>
    <row r="170" spans="1:14" x14ac:dyDescent="0.25">
      <c r="A170" s="24"/>
      <c r="B170" s="24"/>
      <c r="C170" s="24"/>
      <c r="D170" s="24"/>
      <c r="E170" s="24"/>
      <c r="F170" s="24"/>
      <c r="G170" s="24"/>
      <c r="H170" s="24"/>
      <c r="I170" s="24"/>
      <c r="J170" s="24"/>
      <c r="K170" s="24"/>
      <c r="L170" s="24"/>
      <c r="M170" s="24"/>
      <c r="N170" s="24"/>
    </row>
    <row r="171" spans="1:14" x14ac:dyDescent="0.25">
      <c r="A171" s="24"/>
      <c r="B171" s="24"/>
      <c r="C171" s="24"/>
      <c r="D171" s="24"/>
      <c r="E171" s="24"/>
      <c r="F171" s="24"/>
      <c r="G171" s="24"/>
      <c r="H171" s="24"/>
      <c r="I171" s="24"/>
      <c r="J171" s="24"/>
      <c r="K171" s="24"/>
      <c r="L171" s="24"/>
      <c r="M171" s="24"/>
      <c r="N171" s="24"/>
    </row>
    <row r="172" spans="1:14" x14ac:dyDescent="0.25">
      <c r="A172" s="24"/>
      <c r="B172" s="24"/>
      <c r="C172" s="24"/>
      <c r="D172" s="24"/>
      <c r="E172" s="24"/>
      <c r="F172" s="24"/>
      <c r="G172" s="24"/>
      <c r="H172" s="24"/>
      <c r="I172" s="24"/>
      <c r="J172" s="24"/>
      <c r="K172" s="24"/>
      <c r="L172" s="24"/>
      <c r="M172" s="24"/>
      <c r="N172" s="24"/>
    </row>
    <row r="173" spans="1:14" x14ac:dyDescent="0.25">
      <c r="A173" s="24"/>
      <c r="B173" s="24"/>
      <c r="C173" s="24"/>
      <c r="D173" s="24"/>
      <c r="E173" s="24"/>
      <c r="F173" s="24"/>
      <c r="G173" s="24"/>
      <c r="H173" s="24"/>
      <c r="I173" s="24"/>
      <c r="J173" s="24"/>
      <c r="K173" s="24"/>
      <c r="L173" s="24"/>
      <c r="M173" s="24"/>
      <c r="N173" s="24"/>
    </row>
    <row r="174" spans="1:14" x14ac:dyDescent="0.25">
      <c r="A174" s="24"/>
      <c r="B174" s="24"/>
      <c r="C174" s="24"/>
      <c r="D174" s="24"/>
      <c r="E174" s="24"/>
      <c r="F174" s="24"/>
      <c r="G174" s="24"/>
      <c r="H174" s="24"/>
      <c r="I174" s="24"/>
      <c r="J174" s="24"/>
      <c r="K174" s="24"/>
      <c r="L174" s="24"/>
      <c r="M174" s="24"/>
      <c r="N174" s="24"/>
    </row>
    <row r="175" spans="1:14" x14ac:dyDescent="0.25">
      <c r="A175" s="24"/>
      <c r="B175" s="24"/>
      <c r="C175" s="24"/>
      <c r="D175" s="24"/>
      <c r="E175" s="24"/>
      <c r="F175" s="24"/>
      <c r="G175" s="24"/>
      <c r="H175" s="24"/>
      <c r="I175" s="24"/>
      <c r="J175" s="24"/>
      <c r="K175" s="24"/>
      <c r="L175" s="24"/>
      <c r="M175" s="24"/>
      <c r="N175" s="24"/>
    </row>
    <row r="176" spans="1:14" x14ac:dyDescent="0.25">
      <c r="A176" s="24"/>
      <c r="B176" s="24"/>
      <c r="C176" s="24"/>
      <c r="D176" s="24"/>
      <c r="E176" s="24"/>
      <c r="F176" s="24"/>
      <c r="G176" s="24"/>
      <c r="H176" s="24"/>
      <c r="I176" s="24"/>
      <c r="J176" s="24"/>
      <c r="K176" s="24"/>
      <c r="L176" s="24"/>
      <c r="M176" s="24"/>
      <c r="N176" s="24"/>
    </row>
    <row r="177" spans="1:14" x14ac:dyDescent="0.25">
      <c r="A177" s="24"/>
      <c r="B177" s="24"/>
      <c r="C177" s="24"/>
      <c r="D177" s="24"/>
      <c r="E177" s="24"/>
      <c r="F177" s="24"/>
      <c r="G177" s="24"/>
      <c r="H177" s="24"/>
      <c r="I177" s="24"/>
      <c r="J177" s="24"/>
      <c r="K177" s="24"/>
      <c r="L177" s="24"/>
      <c r="M177" s="24"/>
      <c r="N177" s="24"/>
    </row>
    <row r="178" spans="1:14" x14ac:dyDescent="0.25">
      <c r="A178" s="24"/>
      <c r="B178" s="24"/>
      <c r="C178" s="24"/>
      <c r="D178" s="24"/>
      <c r="E178" s="24"/>
      <c r="F178" s="24"/>
      <c r="G178" s="24"/>
      <c r="H178" s="24"/>
      <c r="I178" s="24"/>
      <c r="J178" s="24"/>
      <c r="K178" s="24"/>
      <c r="L178" s="24"/>
      <c r="M178" s="24"/>
      <c r="N178" s="24"/>
    </row>
    <row r="179" spans="1:14" x14ac:dyDescent="0.25">
      <c r="A179" s="24"/>
      <c r="B179" s="24"/>
      <c r="C179" s="24"/>
      <c r="D179" s="24"/>
      <c r="E179" s="24"/>
      <c r="F179" s="24"/>
      <c r="G179" s="24"/>
      <c r="H179" s="24"/>
      <c r="I179" s="24"/>
      <c r="J179" s="24"/>
      <c r="K179" s="24"/>
      <c r="L179" s="24"/>
      <c r="M179" s="24"/>
      <c r="N179" s="24"/>
    </row>
    <row r="180" spans="1:14" x14ac:dyDescent="0.25">
      <c r="A180" s="24"/>
      <c r="B180" s="24"/>
      <c r="C180" s="24"/>
      <c r="D180" s="24"/>
      <c r="E180" s="24"/>
      <c r="F180" s="24"/>
      <c r="G180" s="24"/>
      <c r="H180" s="24"/>
      <c r="I180" s="24"/>
      <c r="J180" s="24"/>
      <c r="K180" s="24"/>
      <c r="L180" s="24"/>
      <c r="M180" s="24"/>
      <c r="N180" s="24"/>
    </row>
    <row r="181" spans="1:14" x14ac:dyDescent="0.25">
      <c r="A181" s="24"/>
      <c r="B181" s="24"/>
      <c r="C181" s="24"/>
      <c r="D181" s="24"/>
      <c r="E181" s="24"/>
      <c r="F181" s="24"/>
      <c r="G181" s="24"/>
      <c r="H181" s="24"/>
      <c r="I181" s="24"/>
      <c r="J181" s="24"/>
      <c r="K181" s="24"/>
      <c r="L181" s="24"/>
      <c r="M181" s="24"/>
      <c r="N181" s="24"/>
    </row>
    <row r="182" spans="1:14" x14ac:dyDescent="0.25">
      <c r="A182" s="24"/>
      <c r="B182" s="24"/>
      <c r="C182" s="24"/>
      <c r="D182" s="24"/>
      <c r="E182" s="24"/>
      <c r="F182" s="24"/>
      <c r="G182" s="24"/>
      <c r="H182" s="24"/>
      <c r="I182" s="24"/>
      <c r="J182" s="24"/>
      <c r="K182" s="24"/>
      <c r="L182" s="24"/>
      <c r="M182" s="24"/>
      <c r="N182" s="24"/>
    </row>
    <row r="183" spans="1:14" x14ac:dyDescent="0.25">
      <c r="A183" s="24"/>
      <c r="B183" s="24"/>
      <c r="C183" s="24"/>
      <c r="D183" s="24"/>
      <c r="E183" s="24"/>
      <c r="F183" s="24"/>
      <c r="G183" s="24"/>
      <c r="H183" s="24"/>
      <c r="I183" s="24"/>
      <c r="J183" s="24"/>
      <c r="K183" s="24"/>
      <c r="L183" s="24"/>
      <c r="M183" s="24"/>
      <c r="N183" s="24"/>
    </row>
    <row r="184" spans="1:14" x14ac:dyDescent="0.25">
      <c r="A184" s="24"/>
      <c r="B184" s="24"/>
      <c r="C184" s="24"/>
      <c r="D184" s="24"/>
      <c r="E184" s="24"/>
      <c r="F184" s="24"/>
      <c r="G184" s="24"/>
      <c r="H184" s="24"/>
      <c r="I184" s="24"/>
      <c r="J184" s="24"/>
      <c r="K184" s="24"/>
      <c r="L184" s="24"/>
      <c r="M184" s="24"/>
      <c r="N184" s="24"/>
    </row>
    <row r="185" spans="1:14" x14ac:dyDescent="0.25">
      <c r="A185" s="24"/>
      <c r="B185" s="24"/>
      <c r="C185" s="24"/>
      <c r="D185" s="24"/>
      <c r="E185" s="24"/>
      <c r="F185" s="24"/>
      <c r="G185" s="24"/>
      <c r="H185" s="24"/>
      <c r="I185" s="24"/>
      <c r="J185" s="24"/>
      <c r="K185" s="24"/>
      <c r="L185" s="24"/>
      <c r="M185" s="24"/>
      <c r="N185" s="24"/>
    </row>
    <row r="186" spans="1:14" x14ac:dyDescent="0.25">
      <c r="A186" s="24"/>
      <c r="B186" s="24"/>
      <c r="C186" s="24"/>
      <c r="D186" s="24"/>
      <c r="E186" s="24"/>
      <c r="F186" s="24"/>
      <c r="G186" s="24"/>
      <c r="H186" s="24"/>
      <c r="I186" s="24"/>
      <c r="J186" s="24"/>
      <c r="K186" s="24"/>
      <c r="L186" s="24"/>
      <c r="M186" s="24"/>
      <c r="N186" s="24"/>
    </row>
    <row r="187" spans="1:14" x14ac:dyDescent="0.25">
      <c r="A187" s="24"/>
      <c r="B187" s="24"/>
      <c r="C187" s="24"/>
      <c r="D187" s="24"/>
      <c r="E187" s="24"/>
      <c r="F187" s="24"/>
      <c r="G187" s="24"/>
      <c r="H187" s="24"/>
      <c r="I187" s="24"/>
      <c r="J187" s="24"/>
      <c r="K187" s="24"/>
      <c r="L187" s="24"/>
      <c r="M187" s="24"/>
      <c r="N187" s="24"/>
    </row>
    <row r="188" spans="1:14" x14ac:dyDescent="0.25">
      <c r="A188" s="24"/>
      <c r="B188" s="24"/>
      <c r="C188" s="24"/>
      <c r="D188" s="24"/>
      <c r="E188" s="24"/>
      <c r="F188" s="24"/>
      <c r="G188" s="24"/>
      <c r="H188" s="24"/>
      <c r="I188" s="24"/>
      <c r="J188" s="24"/>
      <c r="K188" s="24"/>
      <c r="L188" s="24"/>
      <c r="M188" s="24"/>
      <c r="N188" s="24"/>
    </row>
    <row r="189" spans="1:14" x14ac:dyDescent="0.25">
      <c r="A189" s="24"/>
      <c r="B189" s="24"/>
      <c r="C189" s="24"/>
      <c r="D189" s="24"/>
      <c r="E189" s="24"/>
      <c r="F189" s="24"/>
      <c r="G189" s="24"/>
      <c r="H189" s="24"/>
      <c r="I189" s="24"/>
      <c r="J189" s="24"/>
      <c r="K189" s="24"/>
      <c r="L189" s="24"/>
      <c r="M189" s="24"/>
      <c r="N189" s="24"/>
    </row>
    <row r="190" spans="1:14" x14ac:dyDescent="0.25">
      <c r="A190" s="24"/>
      <c r="B190" s="24"/>
      <c r="C190" s="24"/>
      <c r="D190" s="24"/>
      <c r="E190" s="24"/>
      <c r="F190" s="24"/>
      <c r="G190" s="24"/>
      <c r="H190" s="24"/>
      <c r="I190" s="24"/>
      <c r="J190" s="24"/>
      <c r="K190" s="24"/>
      <c r="L190" s="24"/>
      <c r="M190" s="24"/>
      <c r="N190" s="24"/>
    </row>
    <row r="191" spans="1:14" x14ac:dyDescent="0.25">
      <c r="A191" s="24"/>
      <c r="B191" s="24"/>
      <c r="C191" s="24"/>
      <c r="D191" s="24"/>
      <c r="E191" s="24"/>
      <c r="F191" s="24"/>
      <c r="G191" s="24"/>
      <c r="H191" s="24"/>
      <c r="I191" s="24"/>
      <c r="J191" s="24"/>
      <c r="K191" s="24"/>
      <c r="L191" s="24"/>
      <c r="M191" s="24"/>
      <c r="N191" s="24"/>
    </row>
    <row r="192" spans="1:14" x14ac:dyDescent="0.25">
      <c r="A192" s="24"/>
      <c r="B192" s="24"/>
      <c r="C192" s="24"/>
      <c r="D192" s="24"/>
      <c r="E192" s="24"/>
      <c r="F192" s="24"/>
      <c r="G192" s="24"/>
      <c r="H192" s="24"/>
      <c r="I192" s="24"/>
      <c r="J192" s="24"/>
      <c r="K192" s="24"/>
      <c r="L192" s="24"/>
      <c r="M192" s="24"/>
      <c r="N192" s="24"/>
    </row>
    <row r="193" spans="1:14" x14ac:dyDescent="0.25">
      <c r="A193" s="24"/>
      <c r="B193" s="24"/>
      <c r="C193" s="24"/>
      <c r="D193" s="24"/>
      <c r="E193" s="24"/>
      <c r="F193" s="24"/>
      <c r="G193" s="24"/>
      <c r="H193" s="24"/>
      <c r="I193" s="24"/>
      <c r="J193" s="24"/>
      <c r="K193" s="24"/>
      <c r="L193" s="24"/>
      <c r="M193" s="24"/>
      <c r="N193" s="24"/>
    </row>
    <row r="194" spans="1:14" x14ac:dyDescent="0.25">
      <c r="A194" s="24"/>
      <c r="B194" s="24"/>
      <c r="C194" s="24"/>
      <c r="D194" s="24"/>
      <c r="E194" s="24"/>
      <c r="F194" s="24"/>
      <c r="G194" s="24"/>
      <c r="H194" s="24"/>
      <c r="I194" s="24"/>
      <c r="J194" s="24"/>
      <c r="K194" s="24"/>
      <c r="L194" s="24"/>
      <c r="M194" s="24"/>
      <c r="N194" s="24"/>
    </row>
    <row r="195" spans="1:14" x14ac:dyDescent="0.25">
      <c r="A195" s="24"/>
      <c r="B195" s="24"/>
      <c r="C195" s="24"/>
      <c r="D195" s="24"/>
      <c r="E195" s="24"/>
      <c r="F195" s="24"/>
      <c r="G195" s="24"/>
      <c r="H195" s="24"/>
      <c r="I195" s="24"/>
      <c r="J195" s="24"/>
      <c r="K195" s="24"/>
      <c r="L195" s="24"/>
      <c r="M195" s="24"/>
      <c r="N195" s="24"/>
    </row>
    <row r="196" spans="1:14" x14ac:dyDescent="0.25">
      <c r="A196" s="24"/>
      <c r="B196" s="24"/>
      <c r="C196" s="24"/>
      <c r="D196" s="24"/>
      <c r="E196" s="24"/>
      <c r="F196" s="24"/>
      <c r="G196" s="24"/>
      <c r="H196" s="24"/>
      <c r="I196" s="24"/>
      <c r="J196" s="24"/>
      <c r="K196" s="24"/>
      <c r="L196" s="24"/>
      <c r="M196" s="24"/>
      <c r="N196" s="24"/>
    </row>
    <row r="197" spans="1:14" x14ac:dyDescent="0.25">
      <c r="A197" s="24"/>
      <c r="B197" s="24"/>
      <c r="C197" s="24"/>
      <c r="D197" s="24"/>
      <c r="E197" s="24"/>
      <c r="F197" s="24"/>
      <c r="G197" s="24"/>
      <c r="H197" s="24"/>
      <c r="I197" s="24"/>
      <c r="J197" s="24"/>
      <c r="K197" s="24"/>
      <c r="L197" s="24"/>
      <c r="M197" s="24"/>
      <c r="N197" s="24"/>
    </row>
    <row r="198" spans="1:14" x14ac:dyDescent="0.25">
      <c r="A198" s="24"/>
      <c r="B198" s="24"/>
      <c r="C198" s="24"/>
      <c r="D198" s="24"/>
      <c r="E198" s="24"/>
      <c r="F198" s="24"/>
      <c r="G198" s="24"/>
      <c r="H198" s="24"/>
      <c r="I198" s="24"/>
      <c r="J198" s="24"/>
      <c r="K198" s="24"/>
      <c r="L198" s="24"/>
      <c r="M198" s="24"/>
      <c r="N198" s="24"/>
    </row>
    <row r="199" spans="1:14" x14ac:dyDescent="0.25">
      <c r="A199" s="24"/>
      <c r="B199" s="24"/>
      <c r="C199" s="24"/>
      <c r="D199" s="24"/>
      <c r="E199" s="24"/>
      <c r="F199" s="24"/>
      <c r="G199" s="24"/>
      <c r="H199" s="24"/>
      <c r="I199" s="24"/>
      <c r="J199" s="24"/>
      <c r="K199" s="24"/>
      <c r="L199" s="24"/>
      <c r="M199" s="24"/>
      <c r="N199" s="24"/>
    </row>
    <row r="200" spans="1:14" x14ac:dyDescent="0.25">
      <c r="A200" s="24"/>
      <c r="B200" s="24"/>
      <c r="C200" s="24"/>
      <c r="D200" s="24"/>
      <c r="E200" s="24"/>
      <c r="F200" s="24"/>
      <c r="G200" s="24"/>
      <c r="H200" s="24"/>
      <c r="I200" s="24"/>
      <c r="J200" s="24"/>
      <c r="K200" s="24"/>
      <c r="L200" s="24"/>
      <c r="M200" s="24"/>
      <c r="N200" s="24"/>
    </row>
    <row r="201" spans="1:14" x14ac:dyDescent="0.25">
      <c r="A201" s="24"/>
      <c r="B201" s="24"/>
      <c r="C201" s="24"/>
      <c r="D201" s="24"/>
      <c r="E201" s="24"/>
      <c r="F201" s="24"/>
      <c r="G201" s="24"/>
      <c r="H201" s="24"/>
      <c r="I201" s="24"/>
      <c r="J201" s="24"/>
      <c r="K201" s="24"/>
      <c r="L201" s="24"/>
      <c r="M201" s="24"/>
      <c r="N201" s="24"/>
    </row>
    <row r="202" spans="1:14" x14ac:dyDescent="0.25">
      <c r="A202" s="24"/>
      <c r="B202" s="24"/>
      <c r="C202" s="24"/>
      <c r="D202" s="24"/>
      <c r="E202" s="24"/>
      <c r="F202" s="24"/>
      <c r="G202" s="24"/>
      <c r="H202" s="24"/>
      <c r="I202" s="24"/>
      <c r="J202" s="24"/>
      <c r="K202" s="24"/>
      <c r="L202" s="24"/>
      <c r="M202" s="24"/>
      <c r="N202" s="24"/>
    </row>
    <row r="203" spans="1:14" x14ac:dyDescent="0.25">
      <c r="A203" s="24"/>
      <c r="B203" s="24"/>
      <c r="C203" s="24"/>
      <c r="D203" s="24"/>
      <c r="E203" s="24"/>
      <c r="F203" s="24"/>
      <c r="G203" s="24"/>
      <c r="H203" s="24"/>
      <c r="I203" s="24"/>
      <c r="J203" s="24"/>
      <c r="K203" s="24"/>
      <c r="L203" s="24"/>
      <c r="M203" s="24"/>
      <c r="N203" s="24"/>
    </row>
    <row r="204" spans="1:14" x14ac:dyDescent="0.25">
      <c r="A204" s="24"/>
      <c r="B204" s="24"/>
      <c r="C204" s="24"/>
      <c r="D204" s="24"/>
      <c r="E204" s="24"/>
      <c r="F204" s="24"/>
      <c r="G204" s="24"/>
      <c r="H204" s="24"/>
      <c r="I204" s="24"/>
      <c r="J204" s="24"/>
      <c r="K204" s="24"/>
      <c r="L204" s="24"/>
      <c r="M204" s="24"/>
      <c r="N204" s="24"/>
    </row>
    <row r="205" spans="1:14" x14ac:dyDescent="0.25">
      <c r="A205" s="24"/>
      <c r="B205" s="24"/>
      <c r="C205" s="24"/>
      <c r="D205" s="24"/>
      <c r="E205" s="24"/>
      <c r="F205" s="24"/>
      <c r="G205" s="24"/>
      <c r="H205" s="24"/>
      <c r="I205" s="24"/>
      <c r="J205" s="24"/>
      <c r="K205" s="24"/>
      <c r="L205" s="24"/>
      <c r="M205" s="24"/>
      <c r="N205" s="24"/>
    </row>
    <row r="206" spans="1:14" x14ac:dyDescent="0.25">
      <c r="A206" s="24"/>
      <c r="B206" s="24"/>
      <c r="C206" s="24"/>
      <c r="D206" s="24"/>
      <c r="E206" s="24"/>
      <c r="F206" s="24"/>
      <c r="G206" s="24"/>
      <c r="H206" s="24"/>
      <c r="I206" s="24"/>
      <c r="J206" s="24"/>
      <c r="K206" s="24"/>
      <c r="L206" s="24"/>
      <c r="M206" s="24"/>
      <c r="N206" s="24"/>
    </row>
    <row r="207" spans="1:14" x14ac:dyDescent="0.25">
      <c r="A207" s="24"/>
      <c r="B207" s="24"/>
      <c r="C207" s="24"/>
      <c r="D207" s="24"/>
      <c r="E207" s="24"/>
      <c r="F207" s="24"/>
      <c r="G207" s="24"/>
      <c r="H207" s="24"/>
      <c r="I207" s="24"/>
      <c r="J207" s="24"/>
      <c r="K207" s="24"/>
      <c r="L207" s="24"/>
      <c r="M207" s="24"/>
      <c r="N207" s="24"/>
    </row>
    <row r="208" spans="1:14" x14ac:dyDescent="0.25">
      <c r="A208" s="24"/>
      <c r="B208" s="24"/>
      <c r="C208" s="24"/>
      <c r="D208" s="24"/>
      <c r="E208" s="24"/>
      <c r="F208" s="24"/>
      <c r="G208" s="24"/>
      <c r="H208" s="24"/>
      <c r="I208" s="24"/>
      <c r="J208" s="24"/>
      <c r="K208" s="24"/>
      <c r="L208" s="24"/>
      <c r="M208" s="24"/>
      <c r="N208" s="24"/>
    </row>
    <row r="209" spans="1:14" x14ac:dyDescent="0.25">
      <c r="A209" s="24"/>
      <c r="B209" s="24"/>
      <c r="C209" s="24"/>
      <c r="D209" s="24"/>
      <c r="E209" s="24"/>
      <c r="F209" s="24"/>
      <c r="G209" s="24"/>
      <c r="H209" s="24"/>
      <c r="I209" s="24"/>
      <c r="J209" s="24"/>
      <c r="K209" s="24"/>
      <c r="L209" s="24"/>
      <c r="M209" s="24"/>
      <c r="N209" s="24"/>
    </row>
    <row r="210" spans="1:14" x14ac:dyDescent="0.25">
      <c r="A210" s="24"/>
      <c r="B210" s="24"/>
      <c r="C210" s="24"/>
      <c r="D210" s="24"/>
      <c r="E210" s="24"/>
      <c r="F210" s="24"/>
      <c r="G210" s="24"/>
      <c r="H210" s="24"/>
      <c r="I210" s="24"/>
      <c r="J210" s="24"/>
      <c r="K210" s="24"/>
      <c r="L210" s="24"/>
      <c r="M210" s="24"/>
      <c r="N210" s="24"/>
    </row>
    <row r="211" spans="1:14" x14ac:dyDescent="0.25">
      <c r="A211" s="24"/>
      <c r="B211" s="24"/>
      <c r="C211" s="24"/>
      <c r="D211" s="24"/>
      <c r="E211" s="24"/>
      <c r="F211" s="24"/>
      <c r="G211" s="24"/>
      <c r="H211" s="24"/>
      <c r="I211" s="24"/>
      <c r="J211" s="24"/>
      <c r="K211" s="24"/>
      <c r="L211" s="24"/>
      <c r="M211" s="24"/>
      <c r="N211" s="24"/>
    </row>
    <row r="212" spans="1:14" x14ac:dyDescent="0.25">
      <c r="A212" s="24"/>
      <c r="B212" s="24"/>
      <c r="C212" s="24"/>
      <c r="D212" s="24"/>
      <c r="E212" s="24"/>
      <c r="F212" s="24"/>
      <c r="G212" s="24"/>
      <c r="H212" s="24"/>
      <c r="I212" s="24"/>
      <c r="J212" s="24"/>
      <c r="K212" s="24"/>
      <c r="L212" s="24"/>
      <c r="M212" s="24"/>
      <c r="N212" s="24"/>
    </row>
    <row r="213" spans="1:14" x14ac:dyDescent="0.25">
      <c r="A213" s="24"/>
      <c r="B213" s="24"/>
      <c r="C213" s="24"/>
      <c r="D213" s="24"/>
      <c r="E213" s="24"/>
      <c r="F213" s="24"/>
      <c r="G213" s="24"/>
      <c r="H213" s="24"/>
      <c r="I213" s="24"/>
      <c r="J213" s="24"/>
      <c r="K213" s="24"/>
      <c r="L213" s="24"/>
      <c r="M213" s="24"/>
      <c r="N213" s="24"/>
    </row>
    <row r="214" spans="1:14" x14ac:dyDescent="0.25">
      <c r="A214" s="24"/>
      <c r="B214" s="24"/>
      <c r="C214" s="24"/>
      <c r="D214" s="24"/>
      <c r="E214" s="24"/>
      <c r="F214" s="24"/>
      <c r="G214" s="24"/>
      <c r="H214" s="24"/>
      <c r="I214" s="24"/>
      <c r="J214" s="24"/>
      <c r="K214" s="24"/>
      <c r="L214" s="24"/>
      <c r="M214" s="24"/>
      <c r="N214" s="24"/>
    </row>
    <row r="215" spans="1:14" x14ac:dyDescent="0.25">
      <c r="A215" s="24"/>
      <c r="B215" s="24"/>
      <c r="C215" s="24"/>
      <c r="D215" s="24"/>
      <c r="E215" s="24"/>
      <c r="F215" s="24"/>
      <c r="G215" s="24"/>
      <c r="H215" s="24"/>
      <c r="I215" s="24"/>
      <c r="J215" s="24"/>
      <c r="K215" s="24"/>
      <c r="L215" s="24"/>
      <c r="M215" s="24"/>
      <c r="N215" s="24"/>
    </row>
    <row r="216" spans="1:14" x14ac:dyDescent="0.25">
      <c r="A216" s="24"/>
      <c r="B216" s="24"/>
      <c r="C216" s="24"/>
      <c r="D216" s="24"/>
      <c r="E216" s="24"/>
      <c r="F216" s="24"/>
      <c r="G216" s="24"/>
      <c r="H216" s="24"/>
      <c r="I216" s="24"/>
      <c r="J216" s="24"/>
      <c r="K216" s="24"/>
      <c r="L216" s="24"/>
      <c r="M216" s="24"/>
      <c r="N216" s="24"/>
    </row>
    <row r="217" spans="1:14" x14ac:dyDescent="0.25">
      <c r="A217" s="24"/>
      <c r="B217" s="24"/>
      <c r="C217" s="24"/>
      <c r="D217" s="24"/>
      <c r="E217" s="24"/>
      <c r="F217" s="24"/>
      <c r="G217" s="24"/>
      <c r="H217" s="24"/>
      <c r="I217" s="24"/>
      <c r="J217" s="24"/>
      <c r="K217" s="24"/>
      <c r="L217" s="24"/>
      <c r="M217" s="24"/>
      <c r="N217" s="24"/>
    </row>
    <row r="218" spans="1:14" x14ac:dyDescent="0.25">
      <c r="A218" s="24"/>
      <c r="B218" s="24"/>
      <c r="C218" s="24"/>
      <c r="D218" s="24"/>
      <c r="E218" s="24"/>
      <c r="F218" s="24"/>
      <c r="G218" s="24"/>
      <c r="H218" s="24"/>
      <c r="I218" s="24"/>
      <c r="J218" s="24"/>
      <c r="K218" s="24"/>
      <c r="L218" s="24"/>
      <c r="M218" s="24"/>
      <c r="N218" s="24"/>
    </row>
    <row r="219" spans="1:14" x14ac:dyDescent="0.25">
      <c r="A219" s="24"/>
      <c r="B219" s="24"/>
      <c r="C219" s="24"/>
      <c r="D219" s="24"/>
      <c r="E219" s="24"/>
      <c r="F219" s="24"/>
      <c r="G219" s="24"/>
      <c r="H219" s="24"/>
      <c r="I219" s="24"/>
      <c r="J219" s="24"/>
      <c r="K219" s="24"/>
      <c r="L219" s="24"/>
      <c r="M219" s="24"/>
      <c r="N219" s="24"/>
    </row>
    <row r="220" spans="1:14" x14ac:dyDescent="0.25">
      <c r="A220" s="24"/>
      <c r="B220" s="24"/>
      <c r="C220" s="24"/>
      <c r="D220" s="24"/>
      <c r="E220" s="24"/>
      <c r="F220" s="24"/>
      <c r="G220" s="24"/>
      <c r="H220" s="24"/>
      <c r="I220" s="24"/>
      <c r="J220" s="24"/>
      <c r="K220" s="24"/>
      <c r="L220" s="24"/>
      <c r="M220" s="24"/>
      <c r="N220" s="24"/>
    </row>
    <row r="221" spans="1:14" x14ac:dyDescent="0.25">
      <c r="A221" s="24"/>
      <c r="B221" s="24"/>
      <c r="C221" s="24"/>
      <c r="D221" s="24"/>
      <c r="E221" s="24"/>
      <c r="F221" s="24"/>
      <c r="G221" s="24"/>
      <c r="H221" s="24"/>
      <c r="I221" s="24"/>
      <c r="J221" s="24"/>
      <c r="K221" s="24"/>
      <c r="L221" s="24"/>
      <c r="M221" s="24"/>
      <c r="N221" s="24"/>
    </row>
    <row r="222" spans="1:14" x14ac:dyDescent="0.25">
      <c r="A222" s="24"/>
      <c r="B222" s="24"/>
      <c r="C222" s="24"/>
      <c r="D222" s="24"/>
      <c r="E222" s="24"/>
      <c r="F222" s="24"/>
      <c r="G222" s="24"/>
      <c r="H222" s="24"/>
      <c r="I222" s="24"/>
      <c r="J222" s="24"/>
      <c r="K222" s="24"/>
      <c r="L222" s="24"/>
      <c r="M222" s="24"/>
      <c r="N222" s="24"/>
    </row>
    <row r="223" spans="1:14" x14ac:dyDescent="0.25">
      <c r="A223" s="24"/>
      <c r="B223" s="24"/>
      <c r="C223" s="24"/>
      <c r="D223" s="24"/>
      <c r="E223" s="24"/>
      <c r="F223" s="24"/>
      <c r="G223" s="24"/>
      <c r="H223" s="24"/>
      <c r="I223" s="24"/>
      <c r="J223" s="24"/>
      <c r="K223" s="24"/>
      <c r="L223" s="24"/>
      <c r="M223" s="24"/>
      <c r="N223" s="24"/>
    </row>
    <row r="224" spans="1:14" x14ac:dyDescent="0.25">
      <c r="A224" s="24"/>
      <c r="B224" s="24"/>
      <c r="C224" s="24"/>
      <c r="D224" s="24"/>
      <c r="E224" s="24"/>
      <c r="F224" s="24"/>
      <c r="G224" s="24"/>
      <c r="H224" s="24"/>
      <c r="I224" s="24"/>
      <c r="J224" s="24"/>
      <c r="K224" s="24"/>
      <c r="L224" s="24"/>
      <c r="M224" s="24"/>
      <c r="N224" s="24"/>
    </row>
    <row r="225" spans="1:14" x14ac:dyDescent="0.25">
      <c r="A225" s="24"/>
      <c r="B225" s="24"/>
      <c r="C225" s="24"/>
      <c r="D225" s="24"/>
      <c r="E225" s="24"/>
      <c r="F225" s="24"/>
      <c r="G225" s="24"/>
      <c r="H225" s="24"/>
      <c r="I225" s="24"/>
      <c r="J225" s="24"/>
      <c r="K225" s="24"/>
      <c r="L225" s="24"/>
      <c r="M225" s="24"/>
      <c r="N225" s="24"/>
    </row>
    <row r="226" spans="1:14" x14ac:dyDescent="0.25">
      <c r="A226" s="24"/>
      <c r="B226" s="24"/>
      <c r="C226" s="24"/>
      <c r="D226" s="24"/>
      <c r="E226" s="24"/>
      <c r="F226" s="24"/>
      <c r="G226" s="24"/>
      <c r="H226" s="24"/>
      <c r="I226" s="24"/>
      <c r="J226" s="24"/>
      <c r="K226" s="24"/>
      <c r="L226" s="24"/>
      <c r="M226" s="24"/>
      <c r="N226" s="24"/>
    </row>
    <row r="227" spans="1:14" x14ac:dyDescent="0.25">
      <c r="A227" s="24"/>
      <c r="B227" s="24"/>
      <c r="C227" s="24"/>
      <c r="D227" s="24"/>
      <c r="E227" s="24"/>
      <c r="F227" s="24"/>
      <c r="G227" s="24"/>
      <c r="H227" s="24"/>
      <c r="I227" s="24"/>
      <c r="J227" s="24"/>
      <c r="K227" s="24"/>
      <c r="L227" s="24"/>
      <c r="M227" s="24"/>
      <c r="N227" s="24"/>
    </row>
    <row r="228" spans="1:14" x14ac:dyDescent="0.25">
      <c r="A228" s="24"/>
      <c r="B228" s="24"/>
      <c r="C228" s="24"/>
      <c r="D228" s="24"/>
      <c r="E228" s="24"/>
      <c r="F228" s="24"/>
      <c r="G228" s="24"/>
      <c r="H228" s="24"/>
      <c r="I228" s="24"/>
      <c r="J228" s="24"/>
      <c r="K228" s="24"/>
      <c r="L228" s="24"/>
      <c r="M228" s="24"/>
      <c r="N228" s="24"/>
    </row>
    <row r="229" spans="1:14" x14ac:dyDescent="0.25">
      <c r="A229" s="24"/>
      <c r="B229" s="24"/>
      <c r="C229" s="24"/>
      <c r="D229" s="24"/>
      <c r="E229" s="24"/>
      <c r="F229" s="24"/>
      <c r="G229" s="24"/>
      <c r="H229" s="24"/>
      <c r="I229" s="24"/>
      <c r="J229" s="24"/>
      <c r="K229" s="24"/>
      <c r="L229" s="24"/>
      <c r="M229" s="24"/>
      <c r="N229" s="24"/>
    </row>
    <row r="230" spans="1:14" x14ac:dyDescent="0.25">
      <c r="A230" s="24"/>
      <c r="B230" s="24"/>
      <c r="C230" s="24"/>
      <c r="D230" s="24"/>
      <c r="E230" s="24"/>
      <c r="F230" s="24"/>
      <c r="G230" s="24"/>
      <c r="H230" s="24"/>
      <c r="I230" s="24"/>
      <c r="J230" s="24"/>
      <c r="K230" s="24"/>
      <c r="L230" s="24"/>
      <c r="M230" s="24"/>
      <c r="N230" s="24"/>
    </row>
    <row r="231" spans="1:14" x14ac:dyDescent="0.25">
      <c r="A231" s="24"/>
      <c r="B231" s="24"/>
      <c r="C231" s="24"/>
      <c r="D231" s="24"/>
      <c r="E231" s="24"/>
      <c r="F231" s="24"/>
      <c r="G231" s="24"/>
      <c r="H231" s="24"/>
      <c r="I231" s="24"/>
      <c r="J231" s="24"/>
      <c r="K231" s="24"/>
      <c r="L231" s="24"/>
      <c r="M231" s="24"/>
      <c r="N231" s="24"/>
    </row>
    <row r="232" spans="1:14" x14ac:dyDescent="0.25">
      <c r="A232" s="24"/>
      <c r="B232" s="24"/>
      <c r="C232" s="24"/>
      <c r="D232" s="24"/>
      <c r="E232" s="24"/>
      <c r="F232" s="24"/>
      <c r="G232" s="24"/>
      <c r="H232" s="24"/>
      <c r="I232" s="24"/>
      <c r="J232" s="24"/>
      <c r="K232" s="24"/>
      <c r="L232" s="24"/>
      <c r="M232" s="24"/>
      <c r="N232" s="24"/>
    </row>
    <row r="233" spans="1:14" x14ac:dyDescent="0.25">
      <c r="A233" s="24"/>
      <c r="B233" s="24"/>
      <c r="C233" s="24"/>
      <c r="D233" s="24"/>
      <c r="E233" s="24"/>
      <c r="F233" s="24"/>
      <c r="G233" s="24"/>
      <c r="H233" s="24"/>
      <c r="I233" s="24"/>
      <c r="J233" s="24"/>
      <c r="K233" s="24"/>
      <c r="L233" s="24"/>
      <c r="M233" s="24"/>
      <c r="N233" s="24"/>
    </row>
    <row r="234" spans="1:14" x14ac:dyDescent="0.25">
      <c r="A234" s="24"/>
      <c r="B234" s="24"/>
      <c r="C234" s="24"/>
      <c r="D234" s="24"/>
      <c r="E234" s="24"/>
      <c r="F234" s="24"/>
      <c r="G234" s="24"/>
      <c r="H234" s="24"/>
      <c r="I234" s="24"/>
      <c r="J234" s="24"/>
      <c r="K234" s="24"/>
      <c r="L234" s="24"/>
      <c r="M234" s="24"/>
      <c r="N234" s="24"/>
    </row>
    <row r="235" spans="1:14" x14ac:dyDescent="0.25">
      <c r="A235" s="24"/>
      <c r="B235" s="24"/>
      <c r="C235" s="24"/>
      <c r="D235" s="24"/>
      <c r="E235" s="24"/>
      <c r="F235" s="24"/>
      <c r="G235" s="24"/>
      <c r="H235" s="24"/>
      <c r="I235" s="24"/>
      <c r="J235" s="24"/>
      <c r="K235" s="24"/>
      <c r="L235" s="24"/>
      <c r="M235" s="24"/>
      <c r="N235" s="24"/>
    </row>
    <row r="236" spans="1:14" x14ac:dyDescent="0.25">
      <c r="A236" s="24"/>
      <c r="B236" s="24"/>
      <c r="C236" s="24"/>
      <c r="D236" s="24"/>
      <c r="E236" s="24"/>
      <c r="F236" s="24"/>
      <c r="G236" s="24"/>
      <c r="H236" s="24"/>
      <c r="I236" s="24"/>
      <c r="J236" s="24"/>
      <c r="K236" s="24"/>
      <c r="L236" s="24"/>
      <c r="M236" s="24"/>
      <c r="N236" s="24"/>
    </row>
    <row r="237" spans="1:14" x14ac:dyDescent="0.25">
      <c r="A237" s="24"/>
      <c r="B237" s="24"/>
      <c r="C237" s="24"/>
      <c r="D237" s="24"/>
      <c r="E237" s="24"/>
      <c r="F237" s="24"/>
      <c r="G237" s="24"/>
      <c r="H237" s="24"/>
      <c r="I237" s="24"/>
      <c r="J237" s="24"/>
      <c r="K237" s="24"/>
      <c r="L237" s="24"/>
      <c r="M237" s="24"/>
      <c r="N237" s="24"/>
    </row>
    <row r="238" spans="1:14" x14ac:dyDescent="0.25">
      <c r="A238" s="24"/>
      <c r="B238" s="24"/>
      <c r="C238" s="24"/>
      <c r="D238" s="24"/>
      <c r="E238" s="24"/>
      <c r="F238" s="24"/>
      <c r="G238" s="24"/>
      <c r="H238" s="24"/>
      <c r="I238" s="24"/>
      <c r="J238" s="24"/>
      <c r="K238" s="24"/>
      <c r="L238" s="24"/>
      <c r="M238" s="24"/>
      <c r="N238" s="24"/>
    </row>
    <row r="239" spans="1:14" x14ac:dyDescent="0.25">
      <c r="A239" s="24"/>
      <c r="B239" s="24"/>
      <c r="C239" s="24"/>
      <c r="D239" s="24"/>
      <c r="E239" s="24"/>
      <c r="F239" s="24"/>
      <c r="G239" s="24"/>
      <c r="H239" s="24"/>
      <c r="I239" s="24"/>
      <c r="J239" s="24"/>
      <c r="K239" s="24"/>
      <c r="L239" s="24"/>
      <c r="M239" s="24"/>
      <c r="N239" s="24"/>
    </row>
    <row r="240" spans="1:14" x14ac:dyDescent="0.25">
      <c r="A240" s="24"/>
      <c r="B240" s="24"/>
      <c r="C240" s="24"/>
      <c r="D240" s="24"/>
      <c r="E240" s="24"/>
      <c r="F240" s="24"/>
      <c r="G240" s="24"/>
      <c r="H240" s="24"/>
      <c r="I240" s="24"/>
      <c r="J240" s="24"/>
      <c r="K240" s="24"/>
      <c r="L240" s="24"/>
      <c r="M240" s="24"/>
      <c r="N240" s="24"/>
    </row>
    <row r="241" spans="1:14" x14ac:dyDescent="0.25">
      <c r="A241" s="24"/>
      <c r="B241" s="24"/>
      <c r="C241" s="24"/>
      <c r="D241" s="24"/>
      <c r="E241" s="24"/>
      <c r="F241" s="24"/>
      <c r="G241" s="24"/>
      <c r="H241" s="24"/>
      <c r="I241" s="24"/>
      <c r="J241" s="24"/>
      <c r="K241" s="24"/>
      <c r="L241" s="24"/>
      <c r="M241" s="24"/>
      <c r="N241" s="24"/>
    </row>
    <row r="242" spans="1:14" x14ac:dyDescent="0.25">
      <c r="A242" s="24"/>
      <c r="B242" s="24"/>
      <c r="C242" s="24"/>
      <c r="D242" s="24"/>
      <c r="E242" s="24"/>
      <c r="F242" s="24"/>
      <c r="G242" s="24"/>
      <c r="H242" s="24"/>
      <c r="I242" s="24"/>
      <c r="J242" s="24"/>
      <c r="K242" s="24"/>
      <c r="L242" s="24"/>
      <c r="M242" s="24"/>
      <c r="N242" s="24"/>
    </row>
    <row r="243" spans="1:14" x14ac:dyDescent="0.25">
      <c r="A243" s="24"/>
      <c r="B243" s="24"/>
      <c r="C243" s="24"/>
      <c r="D243" s="24"/>
      <c r="E243" s="24"/>
      <c r="F243" s="24"/>
      <c r="G243" s="24"/>
      <c r="H243" s="24"/>
      <c r="I243" s="24"/>
      <c r="J243" s="24"/>
      <c r="K243" s="24"/>
      <c r="L243" s="24"/>
      <c r="M243" s="24"/>
      <c r="N243" s="24"/>
    </row>
    <row r="244" spans="1:14" x14ac:dyDescent="0.25">
      <c r="A244" s="24"/>
      <c r="B244" s="24"/>
      <c r="C244" s="24"/>
      <c r="D244" s="24"/>
      <c r="E244" s="24"/>
      <c r="F244" s="24"/>
      <c r="G244" s="24"/>
      <c r="H244" s="24"/>
      <c r="I244" s="24"/>
      <c r="J244" s="24"/>
      <c r="K244" s="24"/>
      <c r="L244" s="24"/>
      <c r="M244" s="24"/>
      <c r="N244" s="24"/>
    </row>
    <row r="245" spans="1:14" x14ac:dyDescent="0.25">
      <c r="A245" s="24"/>
      <c r="B245" s="24"/>
      <c r="C245" s="24"/>
      <c r="D245" s="24"/>
      <c r="E245" s="24"/>
      <c r="F245" s="24"/>
      <c r="G245" s="24"/>
      <c r="H245" s="24"/>
      <c r="I245" s="24"/>
      <c r="J245" s="24"/>
      <c r="K245" s="24"/>
      <c r="L245" s="24"/>
      <c r="M245" s="24"/>
      <c r="N245" s="24"/>
    </row>
    <row r="246" spans="1:14" x14ac:dyDescent="0.25">
      <c r="A246" s="24"/>
      <c r="B246" s="24"/>
      <c r="C246" s="24"/>
      <c r="D246" s="24"/>
      <c r="E246" s="24"/>
      <c r="F246" s="24"/>
      <c r="G246" s="24"/>
      <c r="H246" s="24"/>
      <c r="I246" s="24"/>
      <c r="J246" s="24"/>
      <c r="K246" s="24"/>
      <c r="L246" s="24"/>
      <c r="M246" s="24"/>
      <c r="N246" s="24"/>
    </row>
    <row r="247" spans="1:14" x14ac:dyDescent="0.25">
      <c r="A247" s="24"/>
      <c r="B247" s="24"/>
      <c r="C247" s="24"/>
      <c r="D247" s="24"/>
      <c r="E247" s="24"/>
      <c r="F247" s="24"/>
      <c r="G247" s="24"/>
      <c r="H247" s="24"/>
      <c r="I247" s="24"/>
      <c r="J247" s="24"/>
      <c r="K247" s="24"/>
      <c r="L247" s="24"/>
      <c r="M247" s="24"/>
      <c r="N247" s="24"/>
    </row>
    <row r="248" spans="1:14" x14ac:dyDescent="0.25">
      <c r="A248" s="24"/>
      <c r="B248" s="24"/>
      <c r="C248" s="24"/>
      <c r="D248" s="24"/>
      <c r="E248" s="24"/>
      <c r="F248" s="24"/>
      <c r="G248" s="24"/>
      <c r="H248" s="24"/>
      <c r="I248" s="24"/>
      <c r="J248" s="24"/>
      <c r="K248" s="24"/>
      <c r="L248" s="24"/>
      <c r="M248" s="24"/>
      <c r="N248" s="24"/>
    </row>
    <row r="249" spans="1:14" x14ac:dyDescent="0.25">
      <c r="A249" s="24"/>
      <c r="B249" s="24"/>
      <c r="C249" s="24"/>
      <c r="D249" s="24"/>
      <c r="E249" s="24"/>
      <c r="F249" s="24"/>
      <c r="G249" s="24"/>
      <c r="H249" s="24"/>
      <c r="I249" s="24"/>
      <c r="J249" s="24"/>
      <c r="K249" s="24"/>
      <c r="L249" s="24"/>
      <c r="M249" s="24"/>
      <c r="N249" s="24"/>
    </row>
    <row r="250" spans="1:14" x14ac:dyDescent="0.25">
      <c r="A250" s="24"/>
      <c r="B250" s="24"/>
      <c r="C250" s="24"/>
      <c r="D250" s="24"/>
      <c r="E250" s="24"/>
      <c r="F250" s="24"/>
      <c r="G250" s="24"/>
      <c r="H250" s="24"/>
      <c r="I250" s="24"/>
      <c r="J250" s="24"/>
      <c r="K250" s="24"/>
      <c r="L250" s="24"/>
      <c r="M250" s="24"/>
      <c r="N250" s="24"/>
    </row>
    <row r="251" spans="1:14" x14ac:dyDescent="0.25">
      <c r="A251" s="24"/>
      <c r="B251" s="24"/>
      <c r="C251" s="24"/>
      <c r="D251" s="24"/>
      <c r="E251" s="24"/>
      <c r="F251" s="24"/>
      <c r="G251" s="24"/>
      <c r="H251" s="24"/>
      <c r="I251" s="24"/>
      <c r="J251" s="24"/>
      <c r="K251" s="24"/>
      <c r="L251" s="24"/>
      <c r="M251" s="24"/>
      <c r="N251" s="24"/>
    </row>
    <row r="252" spans="1:14" x14ac:dyDescent="0.25">
      <c r="A252" s="24"/>
      <c r="B252" s="24"/>
      <c r="C252" s="24"/>
      <c r="D252" s="24"/>
      <c r="E252" s="24"/>
      <c r="F252" s="24"/>
      <c r="G252" s="24"/>
      <c r="H252" s="24"/>
      <c r="I252" s="24"/>
      <c r="J252" s="24"/>
      <c r="K252" s="24"/>
      <c r="L252" s="24"/>
      <c r="M252" s="24"/>
      <c r="N252" s="24"/>
    </row>
    <row r="253" spans="1:14" x14ac:dyDescent="0.25">
      <c r="A253" s="24"/>
      <c r="B253" s="24"/>
      <c r="C253" s="24"/>
      <c r="D253" s="24"/>
      <c r="E253" s="24"/>
      <c r="F253" s="24"/>
      <c r="G253" s="24"/>
      <c r="H253" s="24"/>
      <c r="I253" s="24"/>
      <c r="J253" s="24"/>
      <c r="K253" s="24"/>
      <c r="L253" s="24"/>
      <c r="M253" s="24"/>
      <c r="N253" s="24"/>
    </row>
    <row r="254" spans="1:14" x14ac:dyDescent="0.25">
      <c r="A254" s="24"/>
      <c r="B254" s="24"/>
      <c r="C254" s="24"/>
      <c r="D254" s="24"/>
      <c r="E254" s="24"/>
      <c r="F254" s="24"/>
      <c r="G254" s="24"/>
      <c r="H254" s="24"/>
      <c r="I254" s="24"/>
      <c r="J254" s="24"/>
      <c r="K254" s="24"/>
      <c r="L254" s="24"/>
      <c r="M254" s="24"/>
      <c r="N254" s="24"/>
    </row>
    <row r="255" spans="1:14" x14ac:dyDescent="0.25">
      <c r="A255" s="24"/>
      <c r="B255" s="24"/>
      <c r="C255" s="24"/>
      <c r="D255" s="24"/>
      <c r="E255" s="24"/>
      <c r="F255" s="24"/>
      <c r="G255" s="24"/>
      <c r="H255" s="24"/>
      <c r="I255" s="24"/>
      <c r="J255" s="24"/>
      <c r="K255" s="24"/>
      <c r="L255" s="24"/>
      <c r="M255" s="24"/>
      <c r="N255" s="24"/>
    </row>
    <row r="256" spans="1:14" x14ac:dyDescent="0.25">
      <c r="A256" s="24"/>
      <c r="B256" s="24"/>
      <c r="C256" s="24"/>
      <c r="D256" s="24"/>
      <c r="E256" s="24"/>
      <c r="F256" s="24"/>
      <c r="G256" s="24"/>
      <c r="H256" s="24"/>
      <c r="I256" s="24"/>
      <c r="J256" s="24"/>
      <c r="K256" s="24"/>
      <c r="L256" s="24"/>
      <c r="M256" s="24"/>
      <c r="N256" s="24"/>
    </row>
    <row r="257" spans="1:14" x14ac:dyDescent="0.25">
      <c r="A257" s="24"/>
      <c r="B257" s="24"/>
      <c r="C257" s="24"/>
      <c r="D257" s="24"/>
      <c r="E257" s="24"/>
      <c r="F257" s="24"/>
      <c r="G257" s="24"/>
      <c r="H257" s="24"/>
      <c r="I257" s="24"/>
      <c r="J257" s="24"/>
      <c r="K257" s="24"/>
      <c r="L257" s="24"/>
      <c r="M257" s="24"/>
      <c r="N257" s="24"/>
    </row>
    <row r="258" spans="1:14" x14ac:dyDescent="0.25">
      <c r="A258" s="24"/>
      <c r="B258" s="24"/>
      <c r="C258" s="24"/>
      <c r="D258" s="24"/>
      <c r="E258" s="24"/>
      <c r="F258" s="24"/>
      <c r="G258" s="24"/>
      <c r="H258" s="24"/>
      <c r="I258" s="24"/>
      <c r="J258" s="24"/>
      <c r="K258" s="24"/>
      <c r="L258" s="24"/>
      <c r="M258" s="24"/>
      <c r="N258" s="24"/>
    </row>
    <row r="259" spans="1:14" x14ac:dyDescent="0.25">
      <c r="A259" s="24"/>
      <c r="B259" s="24"/>
      <c r="C259" s="24"/>
      <c r="D259" s="24"/>
      <c r="E259" s="24"/>
      <c r="F259" s="24"/>
      <c r="G259" s="24"/>
      <c r="H259" s="24"/>
      <c r="I259" s="24"/>
      <c r="J259" s="24"/>
      <c r="K259" s="24"/>
      <c r="L259" s="24"/>
      <c r="M259" s="24"/>
      <c r="N259" s="24"/>
    </row>
    <row r="260" spans="1:14" x14ac:dyDescent="0.25">
      <c r="A260" s="24"/>
      <c r="B260" s="24"/>
      <c r="C260" s="24"/>
      <c r="D260" s="24"/>
      <c r="E260" s="24"/>
      <c r="F260" s="24"/>
      <c r="G260" s="24"/>
      <c r="H260" s="24"/>
      <c r="I260" s="24"/>
      <c r="J260" s="24"/>
      <c r="K260" s="24"/>
      <c r="L260" s="24"/>
      <c r="M260" s="24"/>
      <c r="N260" s="24"/>
    </row>
    <row r="261" spans="1:14" x14ac:dyDescent="0.25">
      <c r="A261" s="24"/>
      <c r="B261" s="24"/>
      <c r="C261" s="24"/>
      <c r="D261" s="24"/>
      <c r="E261" s="24"/>
      <c r="F261" s="24"/>
      <c r="G261" s="24"/>
      <c r="H261" s="24"/>
      <c r="I261" s="24"/>
      <c r="J261" s="24"/>
      <c r="K261" s="24"/>
      <c r="L261" s="24"/>
      <c r="M261" s="24"/>
      <c r="N261" s="24"/>
    </row>
    <row r="262" spans="1:14" x14ac:dyDescent="0.25">
      <c r="A262" s="24"/>
      <c r="B262" s="24"/>
      <c r="C262" s="24"/>
      <c r="D262" s="24"/>
      <c r="E262" s="24"/>
      <c r="F262" s="24"/>
      <c r="G262" s="24"/>
      <c r="H262" s="24"/>
      <c r="I262" s="24"/>
      <c r="J262" s="24"/>
      <c r="K262" s="24"/>
      <c r="L262" s="24"/>
      <c r="M262" s="24"/>
      <c r="N262" s="24"/>
    </row>
    <row r="263" spans="1:14" x14ac:dyDescent="0.25">
      <c r="A263" s="24"/>
      <c r="B263" s="24"/>
      <c r="C263" s="24"/>
      <c r="D263" s="24"/>
      <c r="E263" s="24"/>
      <c r="F263" s="24"/>
      <c r="G263" s="24"/>
      <c r="H263" s="24"/>
      <c r="I263" s="24"/>
      <c r="J263" s="24"/>
      <c r="K263" s="24"/>
      <c r="L263" s="24"/>
      <c r="M263" s="24"/>
      <c r="N263" s="24"/>
    </row>
    <row r="264" spans="1:14" x14ac:dyDescent="0.25">
      <c r="A264" s="24"/>
      <c r="B264" s="24"/>
      <c r="C264" s="24"/>
      <c r="D264" s="24"/>
      <c r="E264" s="24"/>
      <c r="F264" s="24"/>
      <c r="G264" s="24"/>
      <c r="H264" s="24"/>
      <c r="I264" s="24"/>
      <c r="J264" s="24"/>
      <c r="K264" s="24"/>
      <c r="L264" s="24"/>
      <c r="M264" s="24"/>
      <c r="N264" s="24"/>
    </row>
    <row r="265" spans="1:14" x14ac:dyDescent="0.25">
      <c r="A265" s="24"/>
      <c r="B265" s="24"/>
      <c r="C265" s="24"/>
      <c r="D265" s="24"/>
      <c r="E265" s="24"/>
      <c r="F265" s="24"/>
      <c r="G265" s="24"/>
      <c r="H265" s="24"/>
      <c r="I265" s="24"/>
      <c r="J265" s="24"/>
      <c r="K265" s="24"/>
      <c r="L265" s="24"/>
      <c r="M265" s="24"/>
      <c r="N265" s="24"/>
    </row>
    <row r="266" spans="1:14" x14ac:dyDescent="0.25">
      <c r="A266" s="24"/>
      <c r="B266" s="24"/>
      <c r="C266" s="24"/>
      <c r="D266" s="24"/>
      <c r="E266" s="24"/>
      <c r="F266" s="24"/>
      <c r="G266" s="24"/>
      <c r="H266" s="24"/>
      <c r="I266" s="24"/>
      <c r="J266" s="24"/>
      <c r="K266" s="24"/>
      <c r="L266" s="24"/>
      <c r="M266" s="24"/>
      <c r="N266" s="24"/>
    </row>
    <row r="267" spans="1:14" x14ac:dyDescent="0.25">
      <c r="A267" s="24"/>
      <c r="B267" s="24"/>
      <c r="C267" s="24"/>
      <c r="D267" s="24"/>
      <c r="E267" s="24"/>
      <c r="F267" s="24"/>
      <c r="G267" s="24"/>
      <c r="H267" s="24"/>
      <c r="I267" s="24"/>
      <c r="J267" s="24"/>
      <c r="K267" s="24"/>
      <c r="L267" s="24"/>
      <c r="M267" s="24"/>
      <c r="N267" s="24"/>
    </row>
    <row r="268" spans="1:14" x14ac:dyDescent="0.25">
      <c r="A268" s="24"/>
      <c r="B268" s="24"/>
      <c r="C268" s="24"/>
      <c r="D268" s="24"/>
      <c r="E268" s="24"/>
      <c r="F268" s="24"/>
      <c r="G268" s="24"/>
      <c r="H268" s="24"/>
      <c r="I268" s="24"/>
      <c r="J268" s="24"/>
      <c r="K268" s="24"/>
      <c r="L268" s="24"/>
      <c r="M268" s="24"/>
      <c r="N268" s="24"/>
    </row>
    <row r="269" spans="1:14" x14ac:dyDescent="0.25">
      <c r="A269" s="24"/>
      <c r="B269" s="24"/>
      <c r="C269" s="24"/>
      <c r="D269" s="24"/>
      <c r="E269" s="24"/>
      <c r="F269" s="24"/>
      <c r="G269" s="24"/>
      <c r="H269" s="24"/>
      <c r="I269" s="24"/>
      <c r="J269" s="24"/>
      <c r="K269" s="24"/>
      <c r="L269" s="24"/>
      <c r="M269" s="24"/>
      <c r="N269" s="24"/>
    </row>
    <row r="270" spans="1:14" x14ac:dyDescent="0.25">
      <c r="A270" s="24"/>
      <c r="B270" s="24"/>
      <c r="C270" s="24"/>
      <c r="D270" s="24"/>
      <c r="E270" s="24"/>
      <c r="F270" s="24"/>
      <c r="G270" s="24"/>
      <c r="H270" s="24"/>
      <c r="I270" s="24"/>
      <c r="J270" s="24"/>
      <c r="K270" s="24"/>
      <c r="L270" s="24"/>
      <c r="M270" s="24"/>
      <c r="N270" s="24"/>
    </row>
    <row r="271" spans="1:14" x14ac:dyDescent="0.25">
      <c r="A271" s="24"/>
      <c r="B271" s="24"/>
      <c r="C271" s="24"/>
      <c r="D271" s="24"/>
      <c r="E271" s="24"/>
      <c r="F271" s="24"/>
      <c r="G271" s="24"/>
      <c r="H271" s="24"/>
      <c r="I271" s="24"/>
      <c r="J271" s="24"/>
      <c r="K271" s="24"/>
      <c r="L271" s="24"/>
      <c r="M271" s="24"/>
      <c r="N271" s="24"/>
    </row>
    <row r="272" spans="1:14" x14ac:dyDescent="0.25">
      <c r="A272" s="24"/>
      <c r="B272" s="24"/>
      <c r="C272" s="24"/>
      <c r="D272" s="24"/>
      <c r="E272" s="24"/>
      <c r="F272" s="24"/>
      <c r="G272" s="24"/>
      <c r="H272" s="24"/>
      <c r="I272" s="24"/>
      <c r="J272" s="24"/>
      <c r="K272" s="24"/>
      <c r="L272" s="24"/>
      <c r="M272" s="24"/>
      <c r="N272" s="24"/>
    </row>
    <row r="273" spans="1:14" x14ac:dyDescent="0.25">
      <c r="A273" s="24"/>
      <c r="B273" s="24"/>
      <c r="C273" s="24"/>
      <c r="D273" s="24"/>
      <c r="E273" s="24"/>
      <c r="F273" s="24"/>
      <c r="G273" s="24"/>
      <c r="H273" s="24"/>
      <c r="I273" s="24"/>
      <c r="J273" s="24"/>
      <c r="K273" s="24"/>
      <c r="L273" s="24"/>
      <c r="M273" s="24"/>
      <c r="N273" s="24"/>
    </row>
    <row r="274" spans="1:14" x14ac:dyDescent="0.25">
      <c r="A274" s="24"/>
      <c r="B274" s="24"/>
      <c r="C274" s="24"/>
      <c r="D274" s="24"/>
      <c r="E274" s="24"/>
      <c r="F274" s="24"/>
      <c r="G274" s="24"/>
      <c r="H274" s="24"/>
      <c r="I274" s="24"/>
      <c r="J274" s="24"/>
      <c r="K274" s="24"/>
      <c r="L274" s="24"/>
      <c r="M274" s="24"/>
      <c r="N274" s="24"/>
    </row>
    <row r="275" spans="1:14" x14ac:dyDescent="0.25">
      <c r="A275" s="24"/>
      <c r="B275" s="24"/>
      <c r="C275" s="24"/>
      <c r="D275" s="24"/>
      <c r="E275" s="24"/>
      <c r="F275" s="24"/>
      <c r="G275" s="24"/>
      <c r="H275" s="24"/>
      <c r="I275" s="24"/>
      <c r="J275" s="24"/>
      <c r="K275" s="24"/>
      <c r="L275" s="24"/>
      <c r="M275" s="24"/>
      <c r="N275" s="24"/>
    </row>
    <row r="276" spans="1:14" x14ac:dyDescent="0.25">
      <c r="A276" s="24"/>
      <c r="B276" s="24"/>
      <c r="C276" s="24"/>
      <c r="D276" s="24"/>
      <c r="E276" s="24"/>
      <c r="F276" s="24"/>
      <c r="G276" s="24"/>
      <c r="H276" s="24"/>
      <c r="I276" s="24"/>
      <c r="J276" s="24"/>
      <c r="K276" s="24"/>
      <c r="L276" s="24"/>
      <c r="M276" s="24"/>
      <c r="N276" s="24"/>
    </row>
    <row r="277" spans="1:14" x14ac:dyDescent="0.25">
      <c r="A277" s="24"/>
      <c r="B277" s="24"/>
      <c r="C277" s="24"/>
      <c r="D277" s="24"/>
      <c r="E277" s="24"/>
      <c r="F277" s="24"/>
      <c r="G277" s="24"/>
      <c r="H277" s="24"/>
      <c r="I277" s="24"/>
      <c r="J277" s="24"/>
      <c r="K277" s="24"/>
      <c r="L277" s="24"/>
      <c r="M277" s="24"/>
      <c r="N277" s="24"/>
    </row>
    <row r="278" spans="1:14" x14ac:dyDescent="0.25">
      <c r="A278" s="24"/>
      <c r="B278" s="24"/>
      <c r="C278" s="24"/>
      <c r="D278" s="24"/>
      <c r="E278" s="24"/>
      <c r="F278" s="24"/>
      <c r="G278" s="24"/>
      <c r="H278" s="24"/>
      <c r="I278" s="24"/>
      <c r="J278" s="24"/>
      <c r="K278" s="24"/>
      <c r="L278" s="24"/>
      <c r="M278" s="24"/>
      <c r="N278" s="24"/>
    </row>
    <row r="279" spans="1:14" x14ac:dyDescent="0.25">
      <c r="A279" s="24"/>
      <c r="B279" s="24"/>
      <c r="C279" s="24"/>
      <c r="D279" s="24"/>
      <c r="E279" s="24"/>
      <c r="F279" s="24"/>
      <c r="G279" s="24"/>
      <c r="H279" s="24"/>
      <c r="I279" s="24"/>
      <c r="J279" s="24"/>
      <c r="K279" s="24"/>
      <c r="L279" s="24"/>
      <c r="M279" s="24"/>
      <c r="N279" s="24"/>
    </row>
    <row r="280" spans="1:14" x14ac:dyDescent="0.25">
      <c r="A280" s="24"/>
      <c r="B280" s="24"/>
      <c r="C280" s="24"/>
      <c r="D280" s="24"/>
      <c r="E280" s="24"/>
      <c r="F280" s="24"/>
      <c r="G280" s="24"/>
      <c r="H280" s="24"/>
      <c r="I280" s="24"/>
      <c r="J280" s="24"/>
      <c r="K280" s="24"/>
      <c r="L280" s="24"/>
      <c r="M280" s="24"/>
      <c r="N280" s="24"/>
    </row>
    <row r="281" spans="1:14" x14ac:dyDescent="0.25">
      <c r="A281" s="24"/>
      <c r="B281" s="24"/>
      <c r="C281" s="24"/>
      <c r="D281" s="24"/>
      <c r="E281" s="24"/>
      <c r="F281" s="24"/>
      <c r="G281" s="24"/>
      <c r="H281" s="24"/>
      <c r="I281" s="24"/>
      <c r="J281" s="24"/>
      <c r="K281" s="24"/>
      <c r="L281" s="24"/>
      <c r="M281" s="24"/>
      <c r="N281" s="24"/>
    </row>
    <row r="282" spans="1:14" x14ac:dyDescent="0.25">
      <c r="A282" s="24"/>
      <c r="B282" s="24"/>
      <c r="C282" s="24"/>
      <c r="D282" s="24"/>
      <c r="E282" s="24"/>
      <c r="F282" s="24"/>
      <c r="G282" s="24"/>
      <c r="H282" s="24"/>
      <c r="I282" s="24"/>
      <c r="J282" s="24"/>
      <c r="K282" s="24"/>
      <c r="L282" s="24"/>
      <c r="M282" s="24"/>
      <c r="N282" s="24"/>
    </row>
    <row r="283" spans="1:14" x14ac:dyDescent="0.25">
      <c r="A283" s="24"/>
      <c r="B283" s="24"/>
      <c r="C283" s="24"/>
      <c r="D283" s="24"/>
      <c r="E283" s="24"/>
      <c r="F283" s="24"/>
      <c r="G283" s="24"/>
      <c r="H283" s="24"/>
      <c r="I283" s="24"/>
      <c r="J283" s="24"/>
      <c r="K283" s="24"/>
      <c r="L283" s="24"/>
      <c r="M283" s="24"/>
      <c r="N283" s="24"/>
    </row>
    <row r="284" spans="1:14" x14ac:dyDescent="0.25">
      <c r="A284" s="24"/>
      <c r="B284" s="24"/>
      <c r="C284" s="24"/>
      <c r="D284" s="24"/>
      <c r="E284" s="24"/>
      <c r="F284" s="24"/>
      <c r="G284" s="24"/>
      <c r="H284" s="24"/>
      <c r="I284" s="24"/>
      <c r="J284" s="24"/>
      <c r="K284" s="24"/>
      <c r="L284" s="24"/>
      <c r="M284" s="24"/>
      <c r="N284" s="24"/>
    </row>
    <row r="285" spans="1:14" x14ac:dyDescent="0.25">
      <c r="A285" s="24"/>
      <c r="B285" s="24"/>
      <c r="C285" s="24"/>
      <c r="D285" s="24"/>
      <c r="E285" s="24"/>
      <c r="F285" s="24"/>
      <c r="G285" s="24"/>
      <c r="H285" s="24"/>
      <c r="I285" s="24"/>
      <c r="J285" s="24"/>
      <c r="K285" s="24"/>
      <c r="L285" s="24"/>
      <c r="M285" s="24"/>
      <c r="N285" s="24"/>
    </row>
    <row r="286" spans="1:14" x14ac:dyDescent="0.25">
      <c r="A286" s="24"/>
      <c r="B286" s="24"/>
      <c r="C286" s="24"/>
      <c r="D286" s="24"/>
      <c r="E286" s="24"/>
      <c r="F286" s="24"/>
      <c r="G286" s="24"/>
      <c r="H286" s="24"/>
      <c r="I286" s="24"/>
      <c r="J286" s="24"/>
      <c r="K286" s="24"/>
      <c r="L286" s="24"/>
      <c r="M286" s="24"/>
      <c r="N286" s="24"/>
    </row>
    <row r="287" spans="1:14" x14ac:dyDescent="0.25">
      <c r="A287" s="24"/>
      <c r="B287" s="24"/>
      <c r="C287" s="24"/>
      <c r="D287" s="24"/>
      <c r="E287" s="24"/>
      <c r="F287" s="24"/>
      <c r="G287" s="24"/>
      <c r="H287" s="24"/>
      <c r="I287" s="24"/>
      <c r="J287" s="24"/>
      <c r="K287" s="24"/>
      <c r="L287" s="24"/>
      <c r="M287" s="24"/>
      <c r="N287" s="24"/>
    </row>
    <row r="288" spans="1:14" x14ac:dyDescent="0.25">
      <c r="A288" s="24"/>
      <c r="B288" s="24"/>
      <c r="C288" s="24"/>
      <c r="D288" s="24"/>
      <c r="E288" s="24"/>
      <c r="F288" s="24"/>
      <c r="G288" s="24"/>
      <c r="H288" s="24"/>
      <c r="I288" s="24"/>
      <c r="J288" s="24"/>
      <c r="K288" s="24"/>
      <c r="L288" s="24"/>
      <c r="M288" s="24"/>
      <c r="N288" s="24"/>
    </row>
    <row r="289" spans="1:14" x14ac:dyDescent="0.25">
      <c r="A289" s="24"/>
      <c r="B289" s="24"/>
      <c r="C289" s="24"/>
      <c r="D289" s="24"/>
      <c r="E289" s="24"/>
      <c r="F289" s="24"/>
      <c r="G289" s="24"/>
      <c r="H289" s="24"/>
      <c r="I289" s="24"/>
      <c r="J289" s="24"/>
      <c r="K289" s="24"/>
      <c r="L289" s="24"/>
      <c r="M289" s="24"/>
      <c r="N289" s="24"/>
    </row>
    <row r="290" spans="1:14" x14ac:dyDescent="0.25">
      <c r="A290" s="24"/>
      <c r="B290" s="24"/>
      <c r="C290" s="24"/>
      <c r="D290" s="24"/>
      <c r="E290" s="24"/>
      <c r="F290" s="24"/>
      <c r="G290" s="24"/>
      <c r="H290" s="24"/>
      <c r="I290" s="24"/>
      <c r="J290" s="24"/>
      <c r="K290" s="24"/>
      <c r="L290" s="24"/>
      <c r="M290" s="24"/>
      <c r="N290" s="24"/>
    </row>
    <row r="291" spans="1:14" x14ac:dyDescent="0.25">
      <c r="A291" s="24"/>
      <c r="B291" s="24"/>
      <c r="C291" s="24"/>
      <c r="D291" s="24"/>
      <c r="E291" s="24"/>
      <c r="F291" s="24"/>
      <c r="G291" s="24"/>
      <c r="H291" s="24"/>
      <c r="I291" s="24"/>
      <c r="J291" s="24"/>
      <c r="K291" s="24"/>
      <c r="L291" s="24"/>
      <c r="M291" s="24"/>
      <c r="N291" s="24"/>
    </row>
    <row r="292" spans="1:14" x14ac:dyDescent="0.25">
      <c r="A292" s="24"/>
      <c r="B292" s="24"/>
      <c r="C292" s="24"/>
      <c r="D292" s="24"/>
      <c r="E292" s="24"/>
      <c r="F292" s="24"/>
      <c r="G292" s="24"/>
      <c r="H292" s="24"/>
      <c r="I292" s="24"/>
      <c r="J292" s="24"/>
      <c r="K292" s="24"/>
      <c r="L292" s="24"/>
      <c r="M292" s="24"/>
      <c r="N292" s="24"/>
    </row>
    <row r="293" spans="1:14" x14ac:dyDescent="0.25">
      <c r="A293" s="24"/>
      <c r="B293" s="24"/>
      <c r="C293" s="24"/>
      <c r="D293" s="24"/>
      <c r="E293" s="24"/>
      <c r="F293" s="24"/>
      <c r="G293" s="24"/>
      <c r="H293" s="24"/>
      <c r="I293" s="24"/>
      <c r="J293" s="24"/>
      <c r="K293" s="24"/>
      <c r="L293" s="24"/>
      <c r="M293" s="24"/>
      <c r="N293" s="24"/>
    </row>
    <row r="294" spans="1:14" x14ac:dyDescent="0.25">
      <c r="A294" s="24"/>
      <c r="B294" s="24"/>
      <c r="C294" s="24"/>
      <c r="D294" s="24"/>
      <c r="E294" s="24"/>
      <c r="F294" s="24"/>
      <c r="G294" s="24"/>
      <c r="H294" s="24"/>
      <c r="I294" s="24"/>
      <c r="J294" s="24"/>
      <c r="K294" s="24"/>
      <c r="L294" s="24"/>
      <c r="M294" s="24"/>
      <c r="N294" s="24"/>
    </row>
    <row r="295" spans="1:14" x14ac:dyDescent="0.25">
      <c r="A295" s="24"/>
      <c r="B295" s="24"/>
      <c r="C295" s="24"/>
      <c r="D295" s="24"/>
      <c r="E295" s="24"/>
      <c r="F295" s="24"/>
      <c r="G295" s="24"/>
      <c r="H295" s="24"/>
      <c r="I295" s="24"/>
      <c r="J295" s="24"/>
      <c r="K295" s="24"/>
      <c r="L295" s="24"/>
      <c r="M295" s="24"/>
      <c r="N295" s="24"/>
    </row>
    <row r="296" spans="1:14" x14ac:dyDescent="0.25">
      <c r="A296" s="24"/>
      <c r="B296" s="24"/>
      <c r="C296" s="24"/>
      <c r="D296" s="24"/>
      <c r="E296" s="24"/>
      <c r="F296" s="24"/>
      <c r="G296" s="24"/>
      <c r="H296" s="24"/>
      <c r="I296" s="24"/>
      <c r="J296" s="24"/>
      <c r="K296" s="24"/>
      <c r="L296" s="24"/>
      <c r="M296" s="24"/>
      <c r="N296" s="24"/>
    </row>
    <row r="297" spans="1:14" x14ac:dyDescent="0.25">
      <c r="A297" s="24"/>
      <c r="B297" s="24"/>
      <c r="C297" s="24"/>
      <c r="D297" s="24"/>
      <c r="E297" s="24"/>
      <c r="F297" s="24"/>
      <c r="G297" s="24"/>
      <c r="H297" s="24"/>
      <c r="I297" s="24"/>
      <c r="J297" s="24"/>
      <c r="K297" s="24"/>
      <c r="L297" s="24"/>
      <c r="M297" s="24"/>
      <c r="N297" s="24"/>
    </row>
    <row r="298" spans="1:14" x14ac:dyDescent="0.25">
      <c r="A298" s="24"/>
      <c r="B298" s="24"/>
      <c r="C298" s="24"/>
      <c r="D298" s="24"/>
      <c r="E298" s="24"/>
      <c r="F298" s="24"/>
      <c r="G298" s="24"/>
      <c r="H298" s="24"/>
      <c r="I298" s="24"/>
      <c r="J298" s="24"/>
      <c r="K298" s="24"/>
      <c r="L298" s="24"/>
      <c r="M298" s="24"/>
      <c r="N298" s="24"/>
    </row>
    <row r="299" spans="1:14" x14ac:dyDescent="0.25">
      <c r="A299" s="24"/>
      <c r="B299" s="24"/>
      <c r="C299" s="24"/>
      <c r="D299" s="24"/>
      <c r="E299" s="24"/>
      <c r="F299" s="24"/>
      <c r="G299" s="24"/>
      <c r="H299" s="24"/>
      <c r="I299" s="24"/>
      <c r="J299" s="24"/>
      <c r="K299" s="24"/>
      <c r="L299" s="24"/>
      <c r="M299" s="24"/>
      <c r="N299" s="24"/>
    </row>
    <row r="300" spans="1:14" x14ac:dyDescent="0.25">
      <c r="A300" s="24"/>
      <c r="B300" s="24"/>
      <c r="C300" s="24"/>
      <c r="D300" s="24"/>
      <c r="E300" s="24"/>
      <c r="F300" s="24"/>
      <c r="G300" s="24"/>
      <c r="H300" s="24"/>
      <c r="I300" s="24"/>
      <c r="J300" s="24"/>
      <c r="K300" s="24"/>
      <c r="L300" s="24"/>
      <c r="M300" s="24"/>
      <c r="N300" s="24"/>
    </row>
    <row r="301" spans="1:14" x14ac:dyDescent="0.25">
      <c r="A301" s="24"/>
      <c r="B301" s="24"/>
      <c r="C301" s="24"/>
      <c r="D301" s="24"/>
      <c r="E301" s="24"/>
      <c r="F301" s="24"/>
      <c r="G301" s="24"/>
      <c r="H301" s="24"/>
      <c r="I301" s="24"/>
      <c r="J301" s="24"/>
      <c r="K301" s="24"/>
      <c r="L301" s="24"/>
      <c r="M301" s="24"/>
      <c r="N301" s="24"/>
    </row>
    <row r="302" spans="1:14" x14ac:dyDescent="0.25">
      <c r="A302" s="24"/>
      <c r="B302" s="24"/>
      <c r="C302" s="24"/>
      <c r="D302" s="24"/>
      <c r="E302" s="24"/>
      <c r="F302" s="24"/>
      <c r="G302" s="24"/>
      <c r="H302" s="24"/>
      <c r="I302" s="24"/>
      <c r="J302" s="24"/>
      <c r="K302" s="24"/>
      <c r="L302" s="24"/>
      <c r="M302" s="24"/>
      <c r="N302" s="24"/>
    </row>
    <row r="303" spans="1:14" x14ac:dyDescent="0.25">
      <c r="A303" s="24"/>
      <c r="B303" s="24"/>
      <c r="C303" s="24"/>
      <c r="D303" s="24"/>
      <c r="E303" s="24"/>
      <c r="F303" s="24"/>
      <c r="G303" s="24"/>
      <c r="H303" s="24"/>
      <c r="I303" s="24"/>
      <c r="J303" s="24"/>
      <c r="K303" s="24"/>
      <c r="L303" s="24"/>
      <c r="M303" s="24"/>
      <c r="N303" s="24"/>
    </row>
    <row r="304" spans="1:14" x14ac:dyDescent="0.25">
      <c r="A304" s="24"/>
      <c r="B304" s="24"/>
      <c r="C304" s="24"/>
      <c r="D304" s="24"/>
      <c r="E304" s="24"/>
      <c r="F304" s="24"/>
      <c r="G304" s="24"/>
      <c r="H304" s="24"/>
      <c r="I304" s="24"/>
      <c r="J304" s="24"/>
      <c r="K304" s="24"/>
      <c r="L304" s="24"/>
      <c r="M304" s="24"/>
      <c r="N304" s="24"/>
    </row>
    <row r="305" spans="1:14" x14ac:dyDescent="0.25">
      <c r="A305" s="24"/>
      <c r="B305" s="24"/>
      <c r="C305" s="24"/>
      <c r="D305" s="24"/>
      <c r="E305" s="24"/>
      <c r="F305" s="24"/>
      <c r="G305" s="24"/>
      <c r="H305" s="24"/>
      <c r="I305" s="24"/>
      <c r="J305" s="24"/>
      <c r="K305" s="24"/>
      <c r="L305" s="24"/>
      <c r="M305" s="24"/>
      <c r="N305" s="24"/>
    </row>
    <row r="306" spans="1:14" x14ac:dyDescent="0.25">
      <c r="A306" s="24"/>
      <c r="B306" s="24"/>
      <c r="C306" s="24"/>
      <c r="D306" s="24"/>
      <c r="E306" s="24"/>
      <c r="F306" s="24"/>
      <c r="G306" s="24"/>
      <c r="H306" s="24"/>
      <c r="I306" s="24"/>
      <c r="J306" s="24"/>
      <c r="K306" s="24"/>
      <c r="L306" s="24"/>
      <c r="M306" s="24"/>
      <c r="N306" s="24"/>
    </row>
    <row r="307" spans="1:14" x14ac:dyDescent="0.25">
      <c r="A307" s="24"/>
      <c r="B307" s="24"/>
      <c r="C307" s="24"/>
      <c r="D307" s="24"/>
      <c r="E307" s="24"/>
      <c r="F307" s="24"/>
      <c r="G307" s="24"/>
      <c r="H307" s="24"/>
      <c r="I307" s="24"/>
      <c r="J307" s="24"/>
      <c r="K307" s="24"/>
      <c r="L307" s="24"/>
      <c r="M307" s="24"/>
      <c r="N307" s="24"/>
    </row>
    <row r="308" spans="1:14" x14ac:dyDescent="0.25">
      <c r="A308" s="24"/>
      <c r="B308" s="24"/>
      <c r="C308" s="24"/>
      <c r="D308" s="24"/>
      <c r="E308" s="24"/>
      <c r="F308" s="24"/>
      <c r="G308" s="24"/>
      <c r="H308" s="24"/>
      <c r="I308" s="24"/>
      <c r="J308" s="24"/>
      <c r="K308" s="24"/>
      <c r="L308" s="24"/>
      <c r="M308" s="24"/>
      <c r="N308" s="24"/>
    </row>
    <row r="309" spans="1:14" x14ac:dyDescent="0.25">
      <c r="A309" s="24"/>
      <c r="B309" s="24"/>
      <c r="C309" s="24"/>
      <c r="D309" s="24"/>
      <c r="E309" s="24"/>
      <c r="F309" s="24"/>
      <c r="G309" s="24"/>
      <c r="H309" s="24"/>
      <c r="I309" s="24"/>
      <c r="J309" s="24"/>
      <c r="K309" s="24"/>
      <c r="L309" s="24"/>
      <c r="M309" s="24"/>
      <c r="N309" s="24"/>
    </row>
    <row r="310" spans="1:14" x14ac:dyDescent="0.25">
      <c r="A310" s="24"/>
      <c r="B310" s="24"/>
      <c r="C310" s="24"/>
      <c r="D310" s="24"/>
      <c r="E310" s="24"/>
      <c r="F310" s="24"/>
      <c r="G310" s="24"/>
      <c r="H310" s="24"/>
      <c r="I310" s="24"/>
      <c r="J310" s="24"/>
      <c r="K310" s="24"/>
      <c r="L310" s="24"/>
      <c r="M310" s="24"/>
      <c r="N310" s="24"/>
    </row>
    <row r="311" spans="1:14" x14ac:dyDescent="0.25">
      <c r="A311" s="24"/>
      <c r="B311" s="24"/>
      <c r="C311" s="24"/>
      <c r="D311" s="24"/>
      <c r="E311" s="24"/>
      <c r="F311" s="24"/>
      <c r="G311" s="24"/>
      <c r="H311" s="24"/>
      <c r="I311" s="24"/>
      <c r="J311" s="24"/>
      <c r="K311" s="24"/>
      <c r="L311" s="24"/>
      <c r="M311" s="24"/>
      <c r="N311" s="24"/>
    </row>
    <row r="312" spans="1:14" x14ac:dyDescent="0.25">
      <c r="A312" s="24"/>
      <c r="B312" s="24"/>
      <c r="C312" s="24"/>
      <c r="D312" s="24"/>
      <c r="E312" s="24"/>
      <c r="F312" s="24"/>
      <c r="G312" s="24"/>
      <c r="H312" s="24"/>
      <c r="I312" s="24"/>
      <c r="J312" s="24"/>
      <c r="K312" s="24"/>
      <c r="L312" s="24"/>
      <c r="M312" s="24"/>
      <c r="N312" s="24"/>
    </row>
    <row r="313" spans="1:14" x14ac:dyDescent="0.25">
      <c r="A313" s="24"/>
      <c r="B313" s="24"/>
      <c r="C313" s="24"/>
      <c r="D313" s="24"/>
      <c r="E313" s="24"/>
      <c r="F313" s="24"/>
      <c r="G313" s="24"/>
      <c r="H313" s="24"/>
      <c r="I313" s="24"/>
      <c r="J313" s="24"/>
      <c r="K313" s="24"/>
      <c r="L313" s="24"/>
      <c r="M313" s="24"/>
      <c r="N313" s="24"/>
    </row>
    <row r="314" spans="1:14" x14ac:dyDescent="0.25">
      <c r="A314" s="24"/>
      <c r="B314" s="24"/>
      <c r="C314" s="24"/>
      <c r="D314" s="24"/>
      <c r="E314" s="24"/>
      <c r="F314" s="24"/>
      <c r="G314" s="24"/>
      <c r="H314" s="24"/>
      <c r="I314" s="24"/>
      <c r="J314" s="24"/>
      <c r="K314" s="24"/>
      <c r="L314" s="24"/>
      <c r="M314" s="24"/>
      <c r="N314" s="24"/>
    </row>
    <row r="315" spans="1:14" x14ac:dyDescent="0.25">
      <c r="A315" s="24"/>
      <c r="B315" s="24"/>
      <c r="C315" s="24"/>
      <c r="D315" s="24"/>
      <c r="E315" s="24"/>
      <c r="F315" s="24"/>
      <c r="G315" s="24"/>
      <c r="H315" s="24"/>
      <c r="I315" s="24"/>
      <c r="J315" s="24"/>
      <c r="K315" s="24"/>
      <c r="L315" s="24"/>
      <c r="M315" s="24"/>
      <c r="N315" s="24"/>
    </row>
    <row r="316" spans="1:14" x14ac:dyDescent="0.25">
      <c r="A316" s="24"/>
      <c r="B316" s="24"/>
      <c r="C316" s="24"/>
      <c r="D316" s="24"/>
      <c r="E316" s="24"/>
      <c r="F316" s="24"/>
      <c r="G316" s="24"/>
      <c r="H316" s="24"/>
      <c r="I316" s="24"/>
      <c r="J316" s="24"/>
      <c r="K316" s="24"/>
      <c r="L316" s="24"/>
      <c r="M316" s="24"/>
      <c r="N316" s="24"/>
    </row>
    <row r="317" spans="1:14" x14ac:dyDescent="0.25">
      <c r="A317" s="24"/>
      <c r="B317" s="24"/>
      <c r="C317" s="24"/>
      <c r="D317" s="24"/>
      <c r="E317" s="24"/>
      <c r="F317" s="24"/>
      <c r="G317" s="24"/>
      <c r="H317" s="24"/>
      <c r="I317" s="24"/>
      <c r="J317" s="24"/>
      <c r="K317" s="24"/>
      <c r="L317" s="24"/>
      <c r="M317" s="24"/>
      <c r="N317" s="24"/>
    </row>
    <row r="318" spans="1:14" x14ac:dyDescent="0.25">
      <c r="A318" s="24"/>
      <c r="B318" s="24"/>
      <c r="C318" s="24"/>
      <c r="D318" s="24"/>
      <c r="E318" s="24"/>
      <c r="F318" s="24"/>
      <c r="G318" s="24"/>
      <c r="H318" s="24"/>
      <c r="I318" s="24"/>
      <c r="J318" s="24"/>
      <c r="K318" s="24"/>
      <c r="L318" s="24"/>
      <c r="M318" s="24"/>
      <c r="N318" s="24"/>
    </row>
    <row r="319" spans="1:14" x14ac:dyDescent="0.25">
      <c r="A319" s="24"/>
      <c r="B319" s="24"/>
      <c r="C319" s="24"/>
      <c r="D319" s="24"/>
      <c r="E319" s="24"/>
      <c r="F319" s="24"/>
      <c r="G319" s="24"/>
      <c r="H319" s="24"/>
      <c r="I319" s="24"/>
      <c r="J319" s="24"/>
      <c r="K319" s="24"/>
      <c r="L319" s="24"/>
      <c r="M319" s="24"/>
      <c r="N319" s="24"/>
    </row>
    <row r="320" spans="1:14" x14ac:dyDescent="0.25">
      <c r="A320" s="24"/>
      <c r="B320" s="24"/>
      <c r="C320" s="24"/>
      <c r="D320" s="24"/>
      <c r="E320" s="24"/>
      <c r="F320" s="24"/>
      <c r="G320" s="24"/>
      <c r="H320" s="24"/>
      <c r="I320" s="24"/>
      <c r="J320" s="24"/>
      <c r="K320" s="24"/>
      <c r="L320" s="24"/>
      <c r="M320" s="24"/>
      <c r="N320" s="24"/>
    </row>
    <row r="321" spans="1:14" x14ac:dyDescent="0.25">
      <c r="A321" s="24"/>
      <c r="B321" s="24"/>
      <c r="C321" s="24"/>
      <c r="D321" s="24"/>
      <c r="E321" s="24"/>
      <c r="F321" s="24"/>
      <c r="G321" s="24"/>
      <c r="H321" s="24"/>
      <c r="I321" s="24"/>
      <c r="J321" s="24"/>
      <c r="K321" s="24"/>
      <c r="L321" s="24"/>
      <c r="M321" s="24"/>
      <c r="N321" s="24"/>
    </row>
    <row r="322" spans="1:14" x14ac:dyDescent="0.25">
      <c r="A322" s="24"/>
      <c r="B322" s="24"/>
      <c r="C322" s="24"/>
      <c r="D322" s="24"/>
      <c r="E322" s="24"/>
      <c r="F322" s="24"/>
      <c r="G322" s="24"/>
      <c r="H322" s="24"/>
      <c r="I322" s="24"/>
      <c r="J322" s="24"/>
      <c r="K322" s="24"/>
      <c r="L322" s="24"/>
      <c r="M322" s="24"/>
      <c r="N322" s="24"/>
    </row>
    <row r="323" spans="1:14" x14ac:dyDescent="0.25">
      <c r="A323" s="24"/>
      <c r="B323" s="24"/>
      <c r="C323" s="24"/>
      <c r="D323" s="24"/>
      <c r="E323" s="24"/>
      <c r="F323" s="24"/>
      <c r="G323" s="24"/>
      <c r="H323" s="24"/>
      <c r="I323" s="24"/>
      <c r="J323" s="24"/>
      <c r="K323" s="24"/>
      <c r="L323" s="24"/>
      <c r="M323" s="24"/>
      <c r="N323" s="24"/>
    </row>
    <row r="324" spans="1:14" x14ac:dyDescent="0.25">
      <c r="A324" s="24"/>
      <c r="B324" s="24"/>
      <c r="C324" s="24"/>
      <c r="D324" s="24"/>
      <c r="E324" s="24"/>
      <c r="F324" s="24"/>
      <c r="G324" s="24"/>
      <c r="H324" s="24"/>
      <c r="I324" s="24"/>
      <c r="J324" s="24"/>
      <c r="K324" s="24"/>
      <c r="L324" s="24"/>
      <c r="M324" s="24"/>
      <c r="N324" s="24"/>
    </row>
    <row r="325" spans="1:14" x14ac:dyDescent="0.25">
      <c r="A325" s="24"/>
      <c r="B325" s="24"/>
      <c r="C325" s="24"/>
      <c r="D325" s="24"/>
      <c r="E325" s="24"/>
      <c r="F325" s="24"/>
      <c r="G325" s="24"/>
      <c r="H325" s="24"/>
      <c r="I325" s="24"/>
      <c r="J325" s="24"/>
      <c r="K325" s="24"/>
      <c r="L325" s="24"/>
      <c r="M325" s="24"/>
      <c r="N325" s="24"/>
    </row>
    <row r="326" spans="1:14" x14ac:dyDescent="0.25">
      <c r="A326" s="24"/>
      <c r="B326" s="24"/>
      <c r="C326" s="24"/>
      <c r="D326" s="24"/>
      <c r="E326" s="24"/>
      <c r="F326" s="24"/>
      <c r="G326" s="24"/>
      <c r="H326" s="24"/>
      <c r="I326" s="24"/>
      <c r="J326" s="24"/>
      <c r="K326" s="24"/>
      <c r="L326" s="24"/>
      <c r="M326" s="24"/>
      <c r="N326" s="24"/>
    </row>
    <row r="327" spans="1:14" x14ac:dyDescent="0.25">
      <c r="A327" s="24"/>
      <c r="B327" s="24"/>
      <c r="C327" s="24"/>
      <c r="D327" s="24"/>
      <c r="E327" s="24"/>
      <c r="F327" s="24"/>
      <c r="G327" s="24"/>
      <c r="H327" s="24"/>
      <c r="I327" s="24"/>
      <c r="J327" s="24"/>
      <c r="K327" s="24"/>
      <c r="L327" s="24"/>
      <c r="M327" s="24"/>
      <c r="N327" s="24"/>
    </row>
    <row r="328" spans="1:14" x14ac:dyDescent="0.25">
      <c r="A328" s="24"/>
      <c r="B328" s="24"/>
      <c r="C328" s="24"/>
      <c r="D328" s="24"/>
      <c r="E328" s="24"/>
      <c r="F328" s="24"/>
      <c r="G328" s="24"/>
      <c r="H328" s="24"/>
      <c r="I328" s="24"/>
      <c r="J328" s="24"/>
      <c r="K328" s="24"/>
      <c r="L328" s="24"/>
      <c r="M328" s="24"/>
      <c r="N328" s="24"/>
    </row>
    <row r="329" spans="1:14" x14ac:dyDescent="0.25">
      <c r="A329" s="24"/>
      <c r="B329" s="24"/>
      <c r="C329" s="24"/>
      <c r="D329" s="24"/>
      <c r="E329" s="24"/>
      <c r="F329" s="24"/>
      <c r="G329" s="24"/>
      <c r="H329" s="24"/>
      <c r="I329" s="24"/>
      <c r="J329" s="24"/>
      <c r="K329" s="24"/>
      <c r="L329" s="24"/>
      <c r="M329" s="24"/>
      <c r="N329" s="24"/>
    </row>
    <row r="330" spans="1:14" x14ac:dyDescent="0.25">
      <c r="A330" s="24"/>
      <c r="B330" s="24"/>
      <c r="C330" s="24"/>
      <c r="D330" s="24"/>
      <c r="E330" s="24"/>
      <c r="F330" s="24"/>
      <c r="G330" s="24"/>
      <c r="H330" s="24"/>
      <c r="I330" s="24"/>
      <c r="J330" s="24"/>
      <c r="K330" s="24"/>
      <c r="L330" s="24"/>
      <c r="M330" s="24"/>
      <c r="N330" s="24"/>
    </row>
    <row r="331" spans="1:14" x14ac:dyDescent="0.25">
      <c r="A331" s="24"/>
      <c r="B331" s="24"/>
      <c r="C331" s="24"/>
      <c r="D331" s="24"/>
      <c r="E331" s="24"/>
      <c r="F331" s="24"/>
      <c r="G331" s="24"/>
      <c r="H331" s="24"/>
      <c r="I331" s="24"/>
      <c r="J331" s="24"/>
      <c r="K331" s="24"/>
      <c r="L331" s="24"/>
      <c r="M331" s="24"/>
      <c r="N331" s="24"/>
    </row>
    <row r="332" spans="1:14" x14ac:dyDescent="0.25">
      <c r="A332" s="24"/>
      <c r="B332" s="24"/>
      <c r="C332" s="24"/>
      <c r="D332" s="24"/>
      <c r="E332" s="24"/>
      <c r="F332" s="24"/>
      <c r="G332" s="24"/>
      <c r="H332" s="24"/>
      <c r="I332" s="24"/>
      <c r="J332" s="24"/>
      <c r="K332" s="24"/>
      <c r="L332" s="24"/>
      <c r="M332" s="24"/>
      <c r="N332" s="24"/>
    </row>
    <row r="333" spans="1:14" x14ac:dyDescent="0.25">
      <c r="A333" s="24"/>
      <c r="B333" s="24"/>
      <c r="C333" s="24"/>
      <c r="D333" s="24"/>
      <c r="E333" s="24"/>
      <c r="F333" s="24"/>
      <c r="G333" s="24"/>
      <c r="H333" s="24"/>
      <c r="I333" s="24"/>
      <c r="J333" s="24"/>
      <c r="K333" s="24"/>
      <c r="L333" s="24"/>
      <c r="M333" s="24"/>
      <c r="N333" s="24"/>
    </row>
    <row r="334" spans="1:14" x14ac:dyDescent="0.25">
      <c r="A334" s="24"/>
      <c r="B334" s="24"/>
      <c r="C334" s="24"/>
      <c r="D334" s="24"/>
      <c r="E334" s="24"/>
      <c r="F334" s="24"/>
      <c r="G334" s="24"/>
      <c r="H334" s="24"/>
      <c r="I334" s="24"/>
      <c r="J334" s="24"/>
      <c r="K334" s="24"/>
      <c r="L334" s="24"/>
      <c r="M334" s="24"/>
      <c r="N334" s="24"/>
    </row>
    <row r="335" spans="1:14" x14ac:dyDescent="0.25">
      <c r="A335" s="24"/>
      <c r="B335" s="24"/>
      <c r="C335" s="24"/>
      <c r="D335" s="24"/>
      <c r="E335" s="24"/>
      <c r="F335" s="24"/>
      <c r="G335" s="24"/>
      <c r="H335" s="24"/>
      <c r="I335" s="24"/>
      <c r="J335" s="24"/>
      <c r="K335" s="24"/>
      <c r="L335" s="24"/>
      <c r="M335" s="24"/>
      <c r="N335" s="24"/>
    </row>
    <row r="336" spans="1:14" x14ac:dyDescent="0.25">
      <c r="A336" s="24"/>
      <c r="B336" s="24"/>
      <c r="C336" s="24"/>
      <c r="D336" s="24"/>
      <c r="E336" s="24"/>
      <c r="F336" s="24"/>
      <c r="G336" s="24"/>
      <c r="H336" s="24"/>
      <c r="I336" s="24"/>
      <c r="J336" s="24"/>
      <c r="K336" s="24"/>
      <c r="L336" s="24"/>
      <c r="M336" s="24"/>
      <c r="N336" s="24"/>
    </row>
    <row r="337" spans="1:14" x14ac:dyDescent="0.25">
      <c r="A337" s="24"/>
      <c r="B337" s="24"/>
      <c r="C337" s="24"/>
      <c r="D337" s="24"/>
      <c r="E337" s="24"/>
      <c r="F337" s="24"/>
      <c r="G337" s="24"/>
      <c r="H337" s="24"/>
      <c r="I337" s="24"/>
      <c r="J337" s="24"/>
      <c r="K337" s="24"/>
      <c r="L337" s="24"/>
      <c r="M337" s="24"/>
      <c r="N337" s="24"/>
    </row>
    <row r="338" spans="1:14" x14ac:dyDescent="0.25">
      <c r="A338" s="24"/>
      <c r="B338" s="24"/>
      <c r="C338" s="24"/>
      <c r="D338" s="24"/>
      <c r="E338" s="24"/>
      <c r="F338" s="24"/>
      <c r="G338" s="24"/>
      <c r="H338" s="24"/>
      <c r="I338" s="24"/>
      <c r="J338" s="24"/>
      <c r="K338" s="24"/>
      <c r="L338" s="24"/>
      <c r="M338" s="24"/>
      <c r="N338" s="24"/>
    </row>
    <row r="339" spans="1:14" x14ac:dyDescent="0.25">
      <c r="A339" s="24"/>
      <c r="B339" s="24"/>
      <c r="C339" s="24"/>
      <c r="D339" s="24"/>
      <c r="E339" s="24"/>
      <c r="F339" s="24"/>
      <c r="G339" s="24"/>
      <c r="H339" s="24"/>
      <c r="I339" s="24"/>
      <c r="J339" s="24"/>
      <c r="K339" s="24"/>
      <c r="L339" s="24"/>
      <c r="M339" s="24"/>
      <c r="N339" s="24"/>
    </row>
    <row r="340" spans="1:14" x14ac:dyDescent="0.25">
      <c r="A340" s="24"/>
      <c r="B340" s="24"/>
      <c r="C340" s="24"/>
      <c r="D340" s="24"/>
      <c r="E340" s="24"/>
      <c r="F340" s="24"/>
      <c r="G340" s="24"/>
      <c r="H340" s="24"/>
      <c r="I340" s="24"/>
      <c r="J340" s="24"/>
      <c r="K340" s="24"/>
      <c r="L340" s="24"/>
      <c r="M340" s="24"/>
      <c r="N340" s="24"/>
    </row>
    <row r="341" spans="1:14" x14ac:dyDescent="0.25">
      <c r="A341" s="24"/>
      <c r="B341" s="24"/>
      <c r="C341" s="24"/>
      <c r="D341" s="24"/>
      <c r="E341" s="24"/>
      <c r="F341" s="24"/>
      <c r="G341" s="24"/>
      <c r="H341" s="24"/>
      <c r="I341" s="24"/>
      <c r="J341" s="24"/>
      <c r="K341" s="24"/>
      <c r="L341" s="24"/>
      <c r="M341" s="24"/>
      <c r="N341" s="24"/>
    </row>
    <row r="342" spans="1:14" x14ac:dyDescent="0.25">
      <c r="A342" s="24"/>
      <c r="B342" s="24"/>
      <c r="C342" s="24"/>
      <c r="D342" s="24"/>
      <c r="E342" s="24"/>
      <c r="F342" s="24"/>
      <c r="G342" s="24"/>
      <c r="H342" s="24"/>
      <c r="I342" s="24"/>
      <c r="J342" s="24"/>
      <c r="K342" s="24"/>
      <c r="L342" s="24"/>
      <c r="M342" s="24"/>
      <c r="N342" s="24"/>
    </row>
    <row r="343" spans="1:14" x14ac:dyDescent="0.25">
      <c r="A343" s="24"/>
      <c r="B343" s="24"/>
      <c r="C343" s="24"/>
      <c r="D343" s="24"/>
      <c r="E343" s="24"/>
      <c r="F343" s="24"/>
      <c r="G343" s="24"/>
      <c r="H343" s="24"/>
      <c r="I343" s="24"/>
      <c r="J343" s="24"/>
      <c r="K343" s="24"/>
      <c r="L343" s="24"/>
      <c r="M343" s="24"/>
      <c r="N343" s="24"/>
    </row>
    <row r="344" spans="1:14" x14ac:dyDescent="0.25">
      <c r="A344" s="24"/>
      <c r="B344" s="24"/>
      <c r="C344" s="24"/>
      <c r="D344" s="24"/>
      <c r="E344" s="24"/>
      <c r="F344" s="24"/>
      <c r="G344" s="24"/>
      <c r="H344" s="24"/>
      <c r="I344" s="24"/>
      <c r="J344" s="24"/>
      <c r="K344" s="24"/>
      <c r="L344" s="24"/>
      <c r="M344" s="24"/>
      <c r="N344" s="24"/>
    </row>
    <row r="345" spans="1:14" x14ac:dyDescent="0.25">
      <c r="A345" s="24"/>
      <c r="B345" s="24"/>
      <c r="C345" s="24"/>
      <c r="D345" s="24"/>
      <c r="E345" s="24"/>
      <c r="F345" s="24"/>
      <c r="G345" s="24"/>
      <c r="H345" s="24"/>
      <c r="I345" s="24"/>
      <c r="J345" s="24"/>
      <c r="K345" s="24"/>
      <c r="L345" s="24"/>
      <c r="M345" s="24"/>
      <c r="N345" s="24"/>
    </row>
    <row r="346" spans="1:14" x14ac:dyDescent="0.25">
      <c r="A346" s="24"/>
      <c r="B346" s="24"/>
      <c r="C346" s="24"/>
      <c r="D346" s="24"/>
      <c r="E346" s="24"/>
      <c r="F346" s="24"/>
      <c r="G346" s="24"/>
      <c r="H346" s="24"/>
      <c r="I346" s="24"/>
      <c r="J346" s="24"/>
      <c r="K346" s="24"/>
      <c r="L346" s="24"/>
      <c r="M346" s="24"/>
      <c r="N346" s="24"/>
    </row>
    <row r="347" spans="1:14" x14ac:dyDescent="0.25">
      <c r="A347" s="24"/>
      <c r="B347" s="24"/>
      <c r="C347" s="24"/>
      <c r="D347" s="24"/>
      <c r="E347" s="24"/>
      <c r="F347" s="24"/>
      <c r="G347" s="24"/>
      <c r="H347" s="24"/>
      <c r="I347" s="24"/>
      <c r="J347" s="24"/>
      <c r="K347" s="24"/>
      <c r="L347" s="24"/>
      <c r="M347" s="24"/>
      <c r="N347" s="24"/>
    </row>
    <row r="348" spans="1:14" x14ac:dyDescent="0.25">
      <c r="A348" s="24"/>
      <c r="B348" s="24"/>
      <c r="C348" s="24"/>
      <c r="D348" s="24"/>
      <c r="E348" s="24"/>
      <c r="F348" s="24"/>
      <c r="G348" s="24"/>
      <c r="H348" s="24"/>
      <c r="I348" s="24"/>
      <c r="J348" s="24"/>
      <c r="K348" s="24"/>
      <c r="L348" s="24"/>
      <c r="M348" s="24"/>
      <c r="N348" s="24"/>
    </row>
    <row r="349" spans="1:14" x14ac:dyDescent="0.25">
      <c r="A349" s="24"/>
      <c r="B349" s="24"/>
      <c r="C349" s="24"/>
      <c r="D349" s="24"/>
      <c r="E349" s="24"/>
      <c r="F349" s="24"/>
      <c r="G349" s="24"/>
      <c r="H349" s="24"/>
      <c r="I349" s="24"/>
      <c r="J349" s="24"/>
      <c r="K349" s="24"/>
      <c r="L349" s="24"/>
      <c r="M349" s="24"/>
      <c r="N349" s="24"/>
    </row>
    <row r="350" spans="1:14" x14ac:dyDescent="0.25">
      <c r="A350" s="24"/>
      <c r="B350" s="24"/>
      <c r="C350" s="24"/>
      <c r="D350" s="24"/>
      <c r="E350" s="24"/>
      <c r="F350" s="24"/>
      <c r="G350" s="24"/>
      <c r="H350" s="24"/>
      <c r="I350" s="24"/>
      <c r="J350" s="24"/>
      <c r="K350" s="24"/>
      <c r="L350" s="24"/>
      <c r="M350" s="24"/>
      <c r="N350" s="24"/>
    </row>
    <row r="351" spans="1:14" x14ac:dyDescent="0.25">
      <c r="A351" s="24"/>
      <c r="B351" s="24"/>
      <c r="C351" s="24"/>
      <c r="D351" s="24"/>
      <c r="E351" s="24"/>
      <c r="F351" s="24"/>
      <c r="G351" s="24"/>
      <c r="H351" s="24"/>
      <c r="I351" s="24"/>
      <c r="J351" s="24"/>
      <c r="K351" s="24"/>
      <c r="L351" s="24"/>
      <c r="M351" s="24"/>
      <c r="N351" s="24"/>
    </row>
    <row r="352" spans="1:14" x14ac:dyDescent="0.25">
      <c r="A352" s="24"/>
      <c r="B352" s="24"/>
      <c r="C352" s="24"/>
      <c r="D352" s="24"/>
      <c r="E352" s="24"/>
      <c r="F352" s="24"/>
      <c r="G352" s="24"/>
      <c r="H352" s="24"/>
      <c r="I352" s="24"/>
      <c r="J352" s="24"/>
      <c r="K352" s="24"/>
      <c r="L352" s="24"/>
      <c r="M352" s="24"/>
      <c r="N352" s="24"/>
    </row>
    <row r="353" spans="1:14" x14ac:dyDescent="0.25">
      <c r="A353" s="24"/>
      <c r="B353" s="24"/>
      <c r="C353" s="24"/>
      <c r="D353" s="24"/>
      <c r="E353" s="24"/>
      <c r="F353" s="24"/>
      <c r="G353" s="24"/>
      <c r="H353" s="24"/>
      <c r="I353" s="24"/>
      <c r="J353" s="24"/>
      <c r="K353" s="24"/>
      <c r="L353" s="24"/>
      <c r="M353" s="24"/>
      <c r="N353" s="24"/>
    </row>
    <row r="354" spans="1:14" x14ac:dyDescent="0.25">
      <c r="A354" s="24"/>
      <c r="B354" s="24"/>
      <c r="C354" s="24"/>
      <c r="D354" s="24"/>
      <c r="E354" s="24"/>
      <c r="F354" s="24"/>
      <c r="G354" s="24"/>
      <c r="H354" s="24"/>
      <c r="I354" s="24"/>
      <c r="J354" s="24"/>
      <c r="K354" s="24"/>
      <c r="L354" s="24"/>
      <c r="M354" s="24"/>
      <c r="N354" s="24"/>
    </row>
    <row r="355" spans="1:14" x14ac:dyDescent="0.25">
      <c r="A355" s="24"/>
      <c r="B355" s="24"/>
      <c r="C355" s="24"/>
      <c r="D355" s="24"/>
      <c r="E355" s="24"/>
      <c r="F355" s="24"/>
      <c r="G355" s="24"/>
      <c r="H355" s="24"/>
      <c r="I355" s="24"/>
      <c r="J355" s="24"/>
      <c r="K355" s="24"/>
      <c r="L355" s="24"/>
      <c r="M355" s="24"/>
      <c r="N355" s="24"/>
    </row>
    <row r="356" spans="1:14" x14ac:dyDescent="0.25">
      <c r="A356" s="24"/>
      <c r="B356" s="24"/>
      <c r="C356" s="24"/>
      <c r="D356" s="24"/>
      <c r="E356" s="24"/>
      <c r="F356" s="24"/>
      <c r="G356" s="24"/>
      <c r="H356" s="24"/>
      <c r="I356" s="24"/>
      <c r="J356" s="24"/>
      <c r="K356" s="24"/>
      <c r="L356" s="24"/>
      <c r="M356" s="24"/>
      <c r="N356" s="24"/>
    </row>
    <row r="357" spans="1:14" x14ac:dyDescent="0.25">
      <c r="A357" s="24"/>
      <c r="B357" s="24"/>
      <c r="C357" s="24"/>
      <c r="D357" s="24"/>
      <c r="E357" s="24"/>
      <c r="F357" s="24"/>
      <c r="G357" s="24"/>
      <c r="H357" s="24"/>
      <c r="I357" s="24"/>
      <c r="J357" s="24"/>
      <c r="K357" s="24"/>
      <c r="L357" s="24"/>
      <c r="M357" s="24"/>
      <c r="N357" s="24"/>
    </row>
    <row r="358" spans="1:14" x14ac:dyDescent="0.25">
      <c r="A358" s="24"/>
      <c r="B358" s="24"/>
      <c r="C358" s="24"/>
      <c r="D358" s="24"/>
      <c r="E358" s="24"/>
      <c r="F358" s="24"/>
      <c r="G358" s="24"/>
      <c r="H358" s="24"/>
      <c r="I358" s="24"/>
      <c r="J358" s="24"/>
      <c r="K358" s="24"/>
      <c r="L358" s="24"/>
      <c r="M358" s="24"/>
      <c r="N358" s="24"/>
    </row>
    <row r="359" spans="1:14" x14ac:dyDescent="0.25">
      <c r="A359" s="24"/>
      <c r="B359" s="24"/>
      <c r="C359" s="24"/>
      <c r="D359" s="24"/>
      <c r="E359" s="24"/>
      <c r="F359" s="24"/>
      <c r="G359" s="24"/>
      <c r="H359" s="24"/>
      <c r="I359" s="24"/>
      <c r="J359" s="24"/>
      <c r="K359" s="24"/>
      <c r="L359" s="24"/>
      <c r="M359" s="24"/>
      <c r="N359" s="24"/>
    </row>
    <row r="360" spans="1:14" x14ac:dyDescent="0.25">
      <c r="A360" s="24"/>
      <c r="B360" s="24"/>
      <c r="C360" s="24"/>
      <c r="D360" s="24"/>
      <c r="E360" s="24"/>
      <c r="F360" s="24"/>
      <c r="G360" s="24"/>
      <c r="H360" s="24"/>
      <c r="I360" s="24"/>
      <c r="J360" s="24"/>
      <c r="K360" s="24"/>
      <c r="L360" s="24"/>
      <c r="M360" s="24"/>
      <c r="N360" s="24"/>
    </row>
    <row r="361" spans="1:14" x14ac:dyDescent="0.25">
      <c r="A361" s="24"/>
      <c r="B361" s="24"/>
      <c r="C361" s="24"/>
      <c r="D361" s="24"/>
      <c r="E361" s="24"/>
      <c r="F361" s="24"/>
      <c r="G361" s="24"/>
      <c r="H361" s="24"/>
      <c r="I361" s="24"/>
      <c r="J361" s="24"/>
      <c r="K361" s="24"/>
      <c r="L361" s="24"/>
      <c r="M361" s="24"/>
      <c r="N361" s="24"/>
    </row>
    <row r="362" spans="1:14" x14ac:dyDescent="0.25">
      <c r="A362" s="24"/>
      <c r="B362" s="24"/>
      <c r="C362" s="24"/>
      <c r="D362" s="24"/>
      <c r="E362" s="24"/>
      <c r="F362" s="24"/>
      <c r="G362" s="24"/>
      <c r="H362" s="24"/>
      <c r="I362" s="24"/>
      <c r="J362" s="24"/>
      <c r="K362" s="24"/>
      <c r="L362" s="24"/>
      <c r="M362" s="24"/>
      <c r="N362" s="24"/>
    </row>
    <row r="363" spans="1:14" x14ac:dyDescent="0.25">
      <c r="A363" s="24"/>
      <c r="B363" s="24"/>
      <c r="C363" s="24"/>
      <c r="D363" s="24"/>
      <c r="E363" s="24"/>
      <c r="F363" s="24"/>
      <c r="G363" s="24"/>
      <c r="H363" s="24"/>
      <c r="I363" s="24"/>
      <c r="J363" s="24"/>
      <c r="K363" s="24"/>
      <c r="L363" s="24"/>
      <c r="M363" s="24"/>
      <c r="N363" s="24"/>
    </row>
    <row r="364" spans="1:14" x14ac:dyDescent="0.25">
      <c r="A364" s="24"/>
      <c r="B364" s="24"/>
      <c r="C364" s="24"/>
      <c r="D364" s="24"/>
      <c r="E364" s="24"/>
      <c r="F364" s="24"/>
      <c r="G364" s="24"/>
      <c r="H364" s="24"/>
      <c r="I364" s="24"/>
      <c r="J364" s="24"/>
      <c r="K364" s="24"/>
      <c r="L364" s="24"/>
      <c r="M364" s="24"/>
      <c r="N364" s="24"/>
    </row>
    <row r="365" spans="1:14" x14ac:dyDescent="0.25">
      <c r="A365" s="24"/>
      <c r="B365" s="24"/>
      <c r="C365" s="24"/>
      <c r="D365" s="24"/>
      <c r="E365" s="24"/>
      <c r="F365" s="24"/>
      <c r="G365" s="24"/>
      <c r="H365" s="24"/>
      <c r="I365" s="24"/>
      <c r="J365" s="24"/>
      <c r="K365" s="24"/>
      <c r="L365" s="24"/>
      <c r="M365" s="24"/>
      <c r="N365" s="24"/>
    </row>
    <row r="366" spans="1:14" x14ac:dyDescent="0.25">
      <c r="A366" s="24"/>
      <c r="B366" s="24"/>
      <c r="C366" s="24"/>
      <c r="D366" s="24"/>
      <c r="E366" s="24"/>
      <c r="F366" s="24"/>
      <c r="G366" s="24"/>
      <c r="H366" s="24"/>
      <c r="I366" s="24"/>
      <c r="J366" s="24"/>
      <c r="K366" s="24"/>
      <c r="L366" s="24"/>
      <c r="M366" s="24"/>
      <c r="N366" s="24"/>
    </row>
    <row r="367" spans="1:14" x14ac:dyDescent="0.25">
      <c r="A367" s="24"/>
      <c r="B367" s="24"/>
      <c r="C367" s="24"/>
      <c r="D367" s="24"/>
      <c r="E367" s="24"/>
      <c r="F367" s="24"/>
      <c r="G367" s="24"/>
      <c r="H367" s="24"/>
      <c r="I367" s="24"/>
      <c r="J367" s="24"/>
      <c r="K367" s="24"/>
      <c r="L367" s="24"/>
      <c r="M367" s="24"/>
      <c r="N367" s="24"/>
    </row>
    <row r="368" spans="1:14" x14ac:dyDescent="0.25">
      <c r="A368" s="24"/>
      <c r="B368" s="24"/>
      <c r="C368" s="24"/>
      <c r="D368" s="24"/>
      <c r="E368" s="24"/>
      <c r="F368" s="24"/>
      <c r="G368" s="24"/>
      <c r="H368" s="24"/>
      <c r="I368" s="24"/>
      <c r="J368" s="24"/>
      <c r="K368" s="24"/>
      <c r="L368" s="24"/>
      <c r="M368" s="24"/>
      <c r="N368" s="24"/>
    </row>
    <row r="369" spans="1:14" x14ac:dyDescent="0.25">
      <c r="A369" s="24"/>
      <c r="B369" s="24"/>
      <c r="C369" s="24"/>
      <c r="D369" s="24"/>
      <c r="E369" s="24"/>
      <c r="F369" s="24"/>
      <c r="G369" s="24"/>
      <c r="H369" s="24"/>
      <c r="I369" s="24"/>
      <c r="J369" s="24"/>
      <c r="K369" s="24"/>
      <c r="L369" s="24"/>
      <c r="M369" s="24"/>
      <c r="N369" s="24"/>
    </row>
    <row r="370" spans="1:14" x14ac:dyDescent="0.25">
      <c r="A370" s="24"/>
      <c r="B370" s="24"/>
      <c r="C370" s="24"/>
      <c r="D370" s="24"/>
      <c r="E370" s="24"/>
      <c r="F370" s="24"/>
      <c r="G370" s="24"/>
      <c r="H370" s="24"/>
      <c r="I370" s="24"/>
      <c r="J370" s="24"/>
      <c r="K370" s="24"/>
      <c r="L370" s="24"/>
      <c r="M370" s="24"/>
      <c r="N370" s="24"/>
    </row>
    <row r="371" spans="1:14" x14ac:dyDescent="0.25">
      <c r="A371" s="24"/>
      <c r="B371" s="24"/>
      <c r="C371" s="24"/>
      <c r="D371" s="24"/>
      <c r="E371" s="24"/>
      <c r="F371" s="24"/>
      <c r="G371" s="24"/>
      <c r="H371" s="24"/>
      <c r="I371" s="24"/>
      <c r="J371" s="24"/>
      <c r="K371" s="24"/>
      <c r="L371" s="24"/>
      <c r="M371" s="24"/>
      <c r="N371" s="24"/>
    </row>
    <row r="372" spans="1:14" x14ac:dyDescent="0.25">
      <c r="A372" s="24"/>
      <c r="B372" s="24"/>
      <c r="C372" s="24"/>
      <c r="D372" s="24"/>
      <c r="E372" s="24"/>
      <c r="F372" s="24"/>
      <c r="G372" s="24"/>
      <c r="H372" s="24"/>
      <c r="I372" s="24"/>
      <c r="J372" s="24"/>
      <c r="K372" s="24"/>
      <c r="L372" s="24"/>
      <c r="M372" s="24"/>
      <c r="N372" s="24"/>
    </row>
    <row r="373" spans="1:14" x14ac:dyDescent="0.25">
      <c r="A373" s="24"/>
      <c r="B373" s="24"/>
      <c r="C373" s="24"/>
      <c r="D373" s="24"/>
      <c r="E373" s="24"/>
      <c r="F373" s="24"/>
      <c r="G373" s="24"/>
      <c r="H373" s="24"/>
      <c r="I373" s="24"/>
      <c r="J373" s="24"/>
      <c r="K373" s="24"/>
      <c r="L373" s="24"/>
      <c r="M373" s="24"/>
      <c r="N373" s="24"/>
    </row>
    <row r="374" spans="1:14" x14ac:dyDescent="0.25">
      <c r="A374" s="24"/>
      <c r="B374" s="24"/>
      <c r="C374" s="24"/>
      <c r="D374" s="24"/>
      <c r="E374" s="24"/>
      <c r="F374" s="24"/>
      <c r="G374" s="24"/>
      <c r="H374" s="24"/>
      <c r="I374" s="24"/>
      <c r="J374" s="24"/>
      <c r="K374" s="24"/>
      <c r="L374" s="24"/>
      <c r="M374" s="24"/>
      <c r="N374" s="24"/>
    </row>
    <row r="375" spans="1:14" x14ac:dyDescent="0.25">
      <c r="A375" s="24"/>
      <c r="B375" s="24"/>
      <c r="C375" s="24"/>
      <c r="D375" s="24"/>
      <c r="E375" s="24"/>
      <c r="F375" s="24"/>
      <c r="G375" s="24"/>
      <c r="H375" s="24"/>
      <c r="I375" s="24"/>
      <c r="J375" s="24"/>
      <c r="K375" s="24"/>
      <c r="L375" s="24"/>
      <c r="M375" s="24"/>
      <c r="N375" s="24"/>
    </row>
    <row r="376" spans="1:14" x14ac:dyDescent="0.25">
      <c r="A376" s="24"/>
      <c r="B376" s="24"/>
      <c r="C376" s="24"/>
      <c r="D376" s="24"/>
      <c r="E376" s="24"/>
      <c r="F376" s="24"/>
      <c r="G376" s="24"/>
      <c r="H376" s="24"/>
      <c r="I376" s="24"/>
      <c r="J376" s="24"/>
      <c r="K376" s="24"/>
      <c r="L376" s="24"/>
      <c r="M376" s="24"/>
      <c r="N376" s="24"/>
    </row>
    <row r="377" spans="1:14" x14ac:dyDescent="0.25">
      <c r="A377" s="24"/>
      <c r="B377" s="24"/>
      <c r="C377" s="24"/>
      <c r="D377" s="24"/>
      <c r="E377" s="24"/>
      <c r="F377" s="24"/>
      <c r="G377" s="24"/>
      <c r="H377" s="24"/>
      <c r="I377" s="24"/>
      <c r="J377" s="24"/>
      <c r="K377" s="24"/>
      <c r="L377" s="24"/>
      <c r="M377" s="24"/>
      <c r="N377" s="24"/>
    </row>
    <row r="378" spans="1:14" x14ac:dyDescent="0.25">
      <c r="A378" s="24"/>
      <c r="B378" s="24"/>
      <c r="C378" s="24"/>
      <c r="D378" s="24"/>
      <c r="E378" s="24"/>
      <c r="F378" s="24"/>
      <c r="G378" s="24"/>
      <c r="H378" s="24"/>
      <c r="I378" s="24"/>
      <c r="J378" s="24"/>
      <c r="K378" s="24"/>
      <c r="L378" s="24"/>
      <c r="M378" s="24"/>
      <c r="N378" s="24"/>
    </row>
    <row r="379" spans="1:14" x14ac:dyDescent="0.25">
      <c r="A379" s="24"/>
      <c r="B379" s="24"/>
      <c r="C379" s="24"/>
      <c r="D379" s="24"/>
      <c r="E379" s="24"/>
      <c r="F379" s="24"/>
      <c r="G379" s="24"/>
      <c r="H379" s="24"/>
      <c r="I379" s="24"/>
      <c r="J379" s="24"/>
      <c r="K379" s="24"/>
      <c r="L379" s="24"/>
      <c r="M379" s="24"/>
      <c r="N379" s="24"/>
    </row>
    <row r="380" spans="1:14" x14ac:dyDescent="0.25">
      <c r="A380" s="24"/>
      <c r="B380" s="24"/>
      <c r="C380" s="24"/>
      <c r="D380" s="24"/>
      <c r="E380" s="24"/>
      <c r="F380" s="24"/>
      <c r="G380" s="24"/>
      <c r="H380" s="24"/>
      <c r="I380" s="24"/>
      <c r="J380" s="24"/>
      <c r="K380" s="24"/>
      <c r="L380" s="24"/>
      <c r="M380" s="24"/>
      <c r="N380" s="24"/>
    </row>
    <row r="381" spans="1:14" x14ac:dyDescent="0.25">
      <c r="A381" s="24"/>
      <c r="B381" s="24"/>
      <c r="C381" s="24"/>
      <c r="D381" s="24"/>
      <c r="E381" s="24"/>
      <c r="F381" s="24"/>
      <c r="G381" s="24"/>
      <c r="H381" s="24"/>
      <c r="I381" s="24"/>
      <c r="J381" s="24"/>
      <c r="K381" s="24"/>
      <c r="L381" s="24"/>
      <c r="M381" s="24"/>
      <c r="N381" s="24"/>
    </row>
    <row r="382" spans="1:14" x14ac:dyDescent="0.25">
      <c r="A382" s="24"/>
      <c r="B382" s="24"/>
      <c r="C382" s="24"/>
      <c r="D382" s="24"/>
      <c r="E382" s="24"/>
      <c r="F382" s="24"/>
      <c r="G382" s="24"/>
      <c r="H382" s="24"/>
      <c r="I382" s="24"/>
      <c r="J382" s="24"/>
      <c r="K382" s="24"/>
      <c r="L382" s="24"/>
      <c r="M382" s="24"/>
      <c r="N382" s="24"/>
    </row>
    <row r="383" spans="1:14" x14ac:dyDescent="0.25">
      <c r="A383" s="24"/>
      <c r="B383" s="24"/>
      <c r="C383" s="24"/>
      <c r="D383" s="24"/>
      <c r="E383" s="24"/>
      <c r="F383" s="24"/>
      <c r="G383" s="24"/>
      <c r="H383" s="24"/>
      <c r="I383" s="24"/>
      <c r="J383" s="24"/>
      <c r="K383" s="24"/>
      <c r="L383" s="24"/>
      <c r="M383" s="24"/>
      <c r="N383" s="24"/>
    </row>
    <row r="384" spans="1:14" x14ac:dyDescent="0.25">
      <c r="A384" s="24"/>
      <c r="B384" s="24"/>
      <c r="C384" s="24"/>
      <c r="D384" s="24"/>
      <c r="E384" s="24"/>
      <c r="F384" s="24"/>
      <c r="G384" s="24"/>
      <c r="H384" s="24"/>
      <c r="I384" s="24"/>
      <c r="J384" s="24"/>
      <c r="K384" s="24"/>
      <c r="L384" s="24"/>
      <c r="M384" s="24"/>
      <c r="N384" s="24"/>
    </row>
    <row r="385" spans="1:14" x14ac:dyDescent="0.25">
      <c r="A385" s="24"/>
      <c r="B385" s="24"/>
      <c r="C385" s="24"/>
      <c r="D385" s="24"/>
      <c r="E385" s="24"/>
      <c r="F385" s="24"/>
      <c r="G385" s="24"/>
      <c r="H385" s="24"/>
      <c r="I385" s="24"/>
      <c r="J385" s="24"/>
      <c r="K385" s="24"/>
      <c r="L385" s="24"/>
      <c r="M385" s="24"/>
      <c r="N385" s="24"/>
    </row>
    <row r="386" spans="1:14" x14ac:dyDescent="0.25">
      <c r="A386" s="24"/>
      <c r="B386" s="24"/>
      <c r="C386" s="24"/>
      <c r="D386" s="24"/>
      <c r="E386" s="24"/>
      <c r="F386" s="24"/>
      <c r="G386" s="24"/>
      <c r="H386" s="24"/>
      <c r="I386" s="24"/>
      <c r="J386" s="24"/>
      <c r="K386" s="24"/>
      <c r="L386" s="24"/>
      <c r="M386" s="24"/>
      <c r="N386" s="24"/>
    </row>
    <row r="387" spans="1:14" x14ac:dyDescent="0.25">
      <c r="A387" s="24"/>
      <c r="B387" s="24"/>
      <c r="C387" s="24"/>
      <c r="D387" s="24"/>
      <c r="E387" s="24"/>
      <c r="F387" s="24"/>
      <c r="G387" s="24"/>
      <c r="H387" s="24"/>
      <c r="I387" s="24"/>
      <c r="J387" s="24"/>
      <c r="K387" s="24"/>
      <c r="L387" s="24"/>
      <c r="M387" s="24"/>
      <c r="N387" s="24"/>
    </row>
    <row r="388" spans="1:14" x14ac:dyDescent="0.25">
      <c r="A388" s="24"/>
      <c r="B388" s="24"/>
      <c r="C388" s="24"/>
      <c r="D388" s="24"/>
      <c r="E388" s="24"/>
      <c r="F388" s="24"/>
      <c r="G388" s="24"/>
      <c r="H388" s="24"/>
      <c r="I388" s="24"/>
      <c r="J388" s="24"/>
      <c r="K388" s="24"/>
      <c r="L388" s="24"/>
      <c r="M388" s="24"/>
      <c r="N388" s="24"/>
    </row>
    <row r="389" spans="1:14" x14ac:dyDescent="0.25">
      <c r="A389" s="24"/>
      <c r="B389" s="24"/>
      <c r="C389" s="24"/>
      <c r="D389" s="24"/>
      <c r="E389" s="24"/>
      <c r="F389" s="24"/>
      <c r="G389" s="24"/>
      <c r="H389" s="24"/>
      <c r="I389" s="24"/>
      <c r="J389" s="24"/>
      <c r="K389" s="24"/>
      <c r="L389" s="24"/>
      <c r="M389" s="24"/>
      <c r="N389" s="24"/>
    </row>
    <row r="390" spans="1:14" x14ac:dyDescent="0.25">
      <c r="A390" s="24"/>
      <c r="B390" s="24"/>
      <c r="C390" s="24"/>
      <c r="D390" s="24"/>
      <c r="E390" s="24"/>
      <c r="F390" s="24"/>
      <c r="G390" s="24"/>
      <c r="H390" s="24"/>
      <c r="I390" s="24"/>
      <c r="J390" s="24"/>
      <c r="K390" s="24"/>
      <c r="L390" s="24"/>
      <c r="M390" s="24"/>
      <c r="N390" s="24"/>
    </row>
    <row r="391" spans="1:14" x14ac:dyDescent="0.25">
      <c r="A391" s="24"/>
      <c r="B391" s="24"/>
      <c r="C391" s="24"/>
      <c r="D391" s="24"/>
      <c r="E391" s="24"/>
      <c r="F391" s="24"/>
      <c r="G391" s="24"/>
      <c r="H391" s="24"/>
      <c r="I391" s="24"/>
      <c r="J391" s="24"/>
      <c r="K391" s="24"/>
      <c r="L391" s="24"/>
      <c r="M391" s="24"/>
      <c r="N391" s="24"/>
    </row>
    <row r="392" spans="1:14" x14ac:dyDescent="0.25">
      <c r="A392" s="24"/>
      <c r="B392" s="24"/>
      <c r="C392" s="24"/>
      <c r="D392" s="24"/>
      <c r="E392" s="24"/>
      <c r="F392" s="24"/>
      <c r="G392" s="24"/>
      <c r="H392" s="24"/>
      <c r="I392" s="24"/>
      <c r="J392" s="24"/>
      <c r="K392" s="24"/>
      <c r="L392" s="24"/>
      <c r="M392" s="24"/>
      <c r="N392" s="24"/>
    </row>
    <row r="393" spans="1:14" x14ac:dyDescent="0.25">
      <c r="A393" s="24"/>
      <c r="B393" s="24"/>
      <c r="C393" s="24"/>
      <c r="D393" s="24"/>
      <c r="E393" s="24"/>
      <c r="F393" s="24"/>
      <c r="G393" s="24"/>
      <c r="H393" s="24"/>
      <c r="I393" s="24"/>
      <c r="J393" s="24"/>
      <c r="K393" s="24"/>
      <c r="L393" s="24"/>
      <c r="M393" s="24"/>
      <c r="N393" s="24"/>
    </row>
    <row r="394" spans="1:14" x14ac:dyDescent="0.25">
      <c r="A394" s="24"/>
      <c r="B394" s="24"/>
      <c r="C394" s="24"/>
      <c r="D394" s="24"/>
      <c r="E394" s="24"/>
      <c r="F394" s="24"/>
      <c r="G394" s="24"/>
      <c r="H394" s="24"/>
      <c r="I394" s="24"/>
      <c r="J394" s="24"/>
      <c r="K394" s="24"/>
      <c r="L394" s="24"/>
      <c r="M394" s="24"/>
      <c r="N394" s="24"/>
    </row>
    <row r="395" spans="1:14" x14ac:dyDescent="0.25">
      <c r="A395" s="24"/>
      <c r="B395" s="24"/>
      <c r="C395" s="24"/>
      <c r="D395" s="24"/>
      <c r="E395" s="24"/>
      <c r="F395" s="24"/>
      <c r="G395" s="24"/>
      <c r="H395" s="24"/>
      <c r="I395" s="24"/>
      <c r="J395" s="24"/>
      <c r="K395" s="24"/>
      <c r="L395" s="24"/>
      <c r="M395" s="24"/>
      <c r="N395" s="24"/>
    </row>
    <row r="396" spans="1:14" x14ac:dyDescent="0.25">
      <c r="A396" s="24"/>
      <c r="B396" s="24"/>
      <c r="C396" s="24"/>
      <c r="D396" s="24"/>
      <c r="E396" s="24"/>
      <c r="F396" s="24"/>
      <c r="G396" s="24"/>
      <c r="H396" s="24"/>
      <c r="I396" s="24"/>
      <c r="J396" s="24"/>
      <c r="K396" s="24"/>
      <c r="L396" s="24"/>
      <c r="M396" s="24"/>
      <c r="N396" s="24"/>
    </row>
    <row r="397" spans="1:14" x14ac:dyDescent="0.25">
      <c r="A397" s="24"/>
      <c r="B397" s="24"/>
      <c r="C397" s="24"/>
      <c r="D397" s="24"/>
      <c r="E397" s="24"/>
      <c r="F397" s="24"/>
      <c r="G397" s="24"/>
      <c r="H397" s="24"/>
      <c r="I397" s="24"/>
      <c r="J397" s="24"/>
      <c r="K397" s="24"/>
      <c r="L397" s="24"/>
      <c r="M397" s="24"/>
      <c r="N397" s="24"/>
    </row>
    <row r="398" spans="1:14" x14ac:dyDescent="0.25">
      <c r="A398" s="24"/>
      <c r="B398" s="24"/>
      <c r="C398" s="24"/>
      <c r="D398" s="24"/>
      <c r="E398" s="24"/>
      <c r="F398" s="24"/>
      <c r="G398" s="24"/>
      <c r="H398" s="24"/>
      <c r="I398" s="24"/>
      <c r="J398" s="24"/>
      <c r="K398" s="24"/>
      <c r="L398" s="24"/>
      <c r="M398" s="24"/>
      <c r="N398" s="24"/>
    </row>
    <row r="399" spans="1:14" x14ac:dyDescent="0.25">
      <c r="A399" s="24"/>
      <c r="B399" s="24"/>
      <c r="C399" s="24"/>
      <c r="D399" s="24"/>
      <c r="E399" s="24"/>
      <c r="F399" s="24"/>
      <c r="G399" s="24"/>
      <c r="H399" s="24"/>
      <c r="I399" s="24"/>
      <c r="J399" s="24"/>
      <c r="K399" s="24"/>
      <c r="L399" s="24"/>
      <c r="M399" s="24"/>
      <c r="N399" s="24"/>
    </row>
    <row r="400" spans="1:14" x14ac:dyDescent="0.25">
      <c r="A400" s="24"/>
      <c r="B400" s="24"/>
      <c r="C400" s="24"/>
      <c r="D400" s="24"/>
      <c r="E400" s="24"/>
      <c r="F400" s="24"/>
      <c r="G400" s="24"/>
      <c r="H400" s="24"/>
      <c r="I400" s="24"/>
      <c r="J400" s="24"/>
      <c r="K400" s="24"/>
      <c r="L400" s="24"/>
      <c r="M400" s="24"/>
      <c r="N400" s="24"/>
    </row>
    <row r="401" spans="1:14" x14ac:dyDescent="0.25">
      <c r="A401" s="24"/>
      <c r="B401" s="24"/>
      <c r="C401" s="24"/>
      <c r="D401" s="24"/>
      <c r="E401" s="24"/>
      <c r="F401" s="24"/>
      <c r="G401" s="24"/>
      <c r="H401" s="24"/>
      <c r="I401" s="24"/>
      <c r="J401" s="24"/>
      <c r="K401" s="24"/>
      <c r="L401" s="24"/>
      <c r="M401" s="24"/>
      <c r="N401" s="24"/>
    </row>
    <row r="402" spans="1:14" x14ac:dyDescent="0.25">
      <c r="A402" s="24"/>
      <c r="B402" s="24"/>
      <c r="C402" s="24"/>
      <c r="D402" s="24"/>
      <c r="E402" s="24"/>
      <c r="F402" s="24"/>
      <c r="G402" s="24"/>
      <c r="H402" s="24"/>
      <c r="I402" s="24"/>
      <c r="J402" s="24"/>
      <c r="K402" s="24"/>
      <c r="L402" s="24"/>
      <c r="M402" s="24"/>
      <c r="N402" s="24"/>
    </row>
    <row r="403" spans="1:14" x14ac:dyDescent="0.25">
      <c r="A403" s="24"/>
      <c r="B403" s="24"/>
      <c r="C403" s="24"/>
      <c r="D403" s="24"/>
      <c r="E403" s="24"/>
      <c r="F403" s="24"/>
      <c r="G403" s="24"/>
      <c r="H403" s="24"/>
      <c r="I403" s="24"/>
      <c r="J403" s="24"/>
      <c r="K403" s="24"/>
      <c r="L403" s="24"/>
      <c r="M403" s="24"/>
      <c r="N403" s="24"/>
    </row>
    <row r="404" spans="1:14" x14ac:dyDescent="0.25">
      <c r="A404" s="24"/>
      <c r="B404" s="24"/>
      <c r="C404" s="24"/>
      <c r="D404" s="24"/>
      <c r="E404" s="24"/>
      <c r="F404" s="24"/>
      <c r="G404" s="24"/>
      <c r="H404" s="24"/>
      <c r="I404" s="24"/>
      <c r="J404" s="24"/>
      <c r="K404" s="24"/>
      <c r="L404" s="24"/>
      <c r="M404" s="24"/>
      <c r="N404" s="24"/>
    </row>
    <row r="405" spans="1:14" x14ac:dyDescent="0.25">
      <c r="A405" s="24"/>
      <c r="B405" s="24"/>
      <c r="C405" s="24"/>
      <c r="D405" s="24"/>
      <c r="E405" s="24"/>
      <c r="F405" s="24"/>
      <c r="G405" s="24"/>
      <c r="H405" s="24"/>
      <c r="I405" s="24"/>
      <c r="J405" s="24"/>
      <c r="K405" s="24"/>
      <c r="L405" s="24"/>
      <c r="M405" s="24"/>
      <c r="N405" s="24"/>
    </row>
    <row r="406" spans="1:14" x14ac:dyDescent="0.25">
      <c r="A406" s="24"/>
      <c r="B406" s="24"/>
      <c r="C406" s="24"/>
      <c r="D406" s="24"/>
      <c r="E406" s="24"/>
      <c r="F406" s="24"/>
      <c r="G406" s="24"/>
      <c r="H406" s="24"/>
      <c r="I406" s="24"/>
      <c r="J406" s="24"/>
      <c r="K406" s="24"/>
      <c r="L406" s="24"/>
      <c r="M406" s="24"/>
      <c r="N406" s="24"/>
    </row>
    <row r="407" spans="1:14" x14ac:dyDescent="0.25">
      <c r="A407" s="24"/>
      <c r="B407" s="24"/>
      <c r="C407" s="24"/>
      <c r="D407" s="24"/>
      <c r="E407" s="24"/>
      <c r="F407" s="24"/>
      <c r="G407" s="24"/>
      <c r="H407" s="24"/>
      <c r="I407" s="24"/>
      <c r="J407" s="24"/>
      <c r="K407" s="24"/>
      <c r="L407" s="24"/>
      <c r="M407" s="24"/>
      <c r="N407" s="24"/>
    </row>
    <row r="408" spans="1:14" x14ac:dyDescent="0.25">
      <c r="A408" s="24"/>
      <c r="B408" s="24"/>
      <c r="C408" s="24"/>
      <c r="D408" s="24"/>
      <c r="E408" s="24"/>
      <c r="F408" s="24"/>
      <c r="G408" s="24"/>
      <c r="H408" s="24"/>
      <c r="I408" s="24"/>
      <c r="J408" s="24"/>
      <c r="K408" s="24"/>
      <c r="L408" s="24"/>
      <c r="M408" s="24"/>
      <c r="N408" s="24"/>
    </row>
    <row r="409" spans="1:14" x14ac:dyDescent="0.25">
      <c r="A409" s="24"/>
      <c r="B409" s="24"/>
      <c r="C409" s="24"/>
      <c r="D409" s="24"/>
      <c r="E409" s="24"/>
      <c r="F409" s="24"/>
      <c r="G409" s="24"/>
      <c r="H409" s="24"/>
      <c r="I409" s="24"/>
      <c r="J409" s="24"/>
      <c r="K409" s="24"/>
      <c r="L409" s="24"/>
      <c r="M409" s="24"/>
      <c r="N409" s="24"/>
    </row>
    <row r="410" spans="1:14" x14ac:dyDescent="0.25">
      <c r="A410" s="24"/>
      <c r="B410" s="24"/>
      <c r="C410" s="24"/>
      <c r="D410" s="24"/>
      <c r="E410" s="24"/>
      <c r="F410" s="24"/>
      <c r="G410" s="24"/>
      <c r="H410" s="24"/>
      <c r="I410" s="24"/>
      <c r="J410" s="24"/>
      <c r="K410" s="24"/>
      <c r="L410" s="24"/>
      <c r="M410" s="24"/>
      <c r="N410" s="24"/>
    </row>
    <row r="411" spans="1:14" x14ac:dyDescent="0.25">
      <c r="A411" s="24"/>
      <c r="B411" s="24"/>
      <c r="C411" s="24"/>
      <c r="D411" s="24"/>
      <c r="E411" s="24"/>
      <c r="F411" s="24"/>
      <c r="G411" s="24"/>
      <c r="H411" s="24"/>
      <c r="I411" s="24"/>
      <c r="J411" s="24"/>
      <c r="K411" s="24"/>
      <c r="L411" s="24"/>
      <c r="M411" s="24"/>
      <c r="N411" s="24"/>
    </row>
    <row r="412" spans="1:14" x14ac:dyDescent="0.25">
      <c r="A412" s="24"/>
      <c r="B412" s="24"/>
      <c r="C412" s="24"/>
      <c r="D412" s="24"/>
      <c r="E412" s="24"/>
      <c r="F412" s="24"/>
      <c r="G412" s="24"/>
      <c r="H412" s="24"/>
      <c r="I412" s="24"/>
      <c r="J412" s="24"/>
      <c r="K412" s="24"/>
      <c r="L412" s="24"/>
      <c r="M412" s="24"/>
      <c r="N412" s="24"/>
    </row>
    <row r="413" spans="1:14" x14ac:dyDescent="0.25">
      <c r="A413" s="24"/>
      <c r="B413" s="24"/>
      <c r="C413" s="24"/>
      <c r="D413" s="24"/>
      <c r="E413" s="24"/>
      <c r="F413" s="24"/>
      <c r="G413" s="24"/>
      <c r="H413" s="24"/>
      <c r="I413" s="24"/>
      <c r="J413" s="24"/>
      <c r="K413" s="24"/>
      <c r="L413" s="24"/>
      <c r="M413" s="24"/>
      <c r="N413" s="24"/>
    </row>
    <row r="414" spans="1:14" x14ac:dyDescent="0.25">
      <c r="A414" s="24"/>
      <c r="B414" s="24"/>
      <c r="C414" s="24"/>
      <c r="D414" s="24"/>
      <c r="E414" s="24"/>
      <c r="F414" s="24"/>
      <c r="G414" s="24"/>
      <c r="H414" s="24"/>
      <c r="I414" s="24"/>
      <c r="J414" s="24"/>
      <c r="K414" s="24"/>
      <c r="L414" s="24"/>
      <c r="M414" s="24"/>
      <c r="N414" s="24"/>
    </row>
    <row r="415" spans="1:14" x14ac:dyDescent="0.25">
      <c r="A415" s="24"/>
      <c r="B415" s="24"/>
      <c r="C415" s="24"/>
      <c r="D415" s="24"/>
      <c r="E415" s="24"/>
      <c r="F415" s="24"/>
      <c r="G415" s="24"/>
      <c r="H415" s="24"/>
      <c r="I415" s="24"/>
      <c r="J415" s="24"/>
      <c r="K415" s="24"/>
      <c r="L415" s="24"/>
      <c r="M415" s="24"/>
      <c r="N415" s="24"/>
    </row>
    <row r="416" spans="1:14" x14ac:dyDescent="0.25">
      <c r="A416" s="24"/>
      <c r="B416" s="24"/>
      <c r="C416" s="24"/>
      <c r="D416" s="24"/>
      <c r="E416" s="24"/>
      <c r="F416" s="24"/>
      <c r="G416" s="24"/>
      <c r="H416" s="24"/>
      <c r="I416" s="24"/>
      <c r="J416" s="24"/>
      <c r="K416" s="24"/>
      <c r="L416" s="24"/>
      <c r="M416" s="24"/>
      <c r="N416" s="24"/>
    </row>
    <row r="417" spans="1:14" x14ac:dyDescent="0.25">
      <c r="A417" s="24"/>
      <c r="B417" s="24"/>
      <c r="C417" s="24"/>
      <c r="D417" s="24"/>
      <c r="E417" s="24"/>
      <c r="F417" s="24"/>
      <c r="G417" s="24"/>
      <c r="H417" s="24"/>
      <c r="I417" s="24"/>
      <c r="J417" s="24"/>
      <c r="K417" s="24"/>
      <c r="L417" s="24"/>
      <c r="M417" s="24"/>
      <c r="N417" s="24"/>
    </row>
    <row r="418" spans="1:14" x14ac:dyDescent="0.25">
      <c r="A418" s="24"/>
      <c r="B418" s="24"/>
      <c r="C418" s="24"/>
      <c r="D418" s="24"/>
      <c r="E418" s="24"/>
      <c r="F418" s="24"/>
      <c r="G418" s="24"/>
      <c r="H418" s="24"/>
      <c r="I418" s="24"/>
      <c r="J418" s="24"/>
      <c r="K418" s="24"/>
      <c r="L418" s="24"/>
      <c r="M418" s="24"/>
      <c r="N418" s="24"/>
    </row>
    <row r="419" spans="1:14" x14ac:dyDescent="0.25">
      <c r="A419" s="24"/>
      <c r="B419" s="24"/>
      <c r="C419" s="24"/>
      <c r="D419" s="24"/>
      <c r="E419" s="24"/>
      <c r="F419" s="24"/>
      <c r="G419" s="24"/>
      <c r="H419" s="24"/>
      <c r="I419" s="24"/>
      <c r="J419" s="24"/>
      <c r="K419" s="24"/>
      <c r="L419" s="24"/>
      <c r="M419" s="24"/>
      <c r="N419" s="24"/>
    </row>
    <row r="420" spans="1:14" x14ac:dyDescent="0.25">
      <c r="A420" s="24"/>
      <c r="B420" s="24"/>
      <c r="C420" s="24"/>
      <c r="D420" s="24"/>
      <c r="E420" s="24"/>
      <c r="F420" s="24"/>
      <c r="G420" s="24"/>
      <c r="H420" s="24"/>
      <c r="I420" s="24"/>
      <c r="J420" s="24"/>
      <c r="K420" s="24"/>
      <c r="L420" s="24"/>
      <c r="M420" s="24"/>
      <c r="N420" s="24"/>
    </row>
    <row r="421" spans="1:14" x14ac:dyDescent="0.25">
      <c r="A421" s="24"/>
      <c r="B421" s="24"/>
      <c r="C421" s="24"/>
      <c r="D421" s="24"/>
      <c r="E421" s="24"/>
      <c r="F421" s="24"/>
      <c r="G421" s="24"/>
      <c r="H421" s="24"/>
      <c r="I421" s="24"/>
      <c r="J421" s="24"/>
      <c r="K421" s="24"/>
      <c r="L421" s="24"/>
      <c r="M421" s="24"/>
      <c r="N421" s="24"/>
    </row>
    <row r="422" spans="1:14" x14ac:dyDescent="0.25">
      <c r="A422" s="24"/>
      <c r="B422" s="24"/>
      <c r="C422" s="24"/>
      <c r="D422" s="24"/>
      <c r="E422" s="24"/>
      <c r="F422" s="24"/>
      <c r="G422" s="24"/>
      <c r="H422" s="24"/>
      <c r="I422" s="24"/>
      <c r="J422" s="24"/>
      <c r="K422" s="24"/>
      <c r="L422" s="24"/>
      <c r="M422" s="24"/>
      <c r="N422" s="24"/>
    </row>
    <row r="423" spans="1:14" x14ac:dyDescent="0.25">
      <c r="A423" s="24"/>
      <c r="B423" s="24"/>
      <c r="C423" s="24"/>
      <c r="D423" s="24"/>
      <c r="E423" s="24"/>
      <c r="F423" s="24"/>
      <c r="G423" s="24"/>
      <c r="H423" s="24"/>
      <c r="I423" s="24"/>
      <c r="J423" s="24"/>
      <c r="K423" s="24"/>
      <c r="L423" s="24"/>
      <c r="M423" s="24"/>
      <c r="N423" s="24"/>
    </row>
    <row r="424" spans="1:14" x14ac:dyDescent="0.25">
      <c r="A424" s="24"/>
      <c r="B424" s="24"/>
      <c r="C424" s="24"/>
      <c r="D424" s="24"/>
      <c r="E424" s="24"/>
      <c r="F424" s="24"/>
      <c r="G424" s="24"/>
      <c r="H424" s="24"/>
      <c r="I424" s="24"/>
      <c r="J424" s="24"/>
      <c r="K424" s="24"/>
      <c r="L424" s="24"/>
      <c r="M424" s="24"/>
      <c r="N424" s="24"/>
    </row>
    <row r="425" spans="1:14" x14ac:dyDescent="0.25">
      <c r="A425" s="24"/>
      <c r="B425" s="24"/>
      <c r="C425" s="24"/>
      <c r="D425" s="24"/>
      <c r="E425" s="24"/>
      <c r="F425" s="24"/>
      <c r="G425" s="24"/>
      <c r="H425" s="24"/>
      <c r="I425" s="24"/>
      <c r="J425" s="24"/>
      <c r="K425" s="24"/>
      <c r="L425" s="24"/>
      <c r="M425" s="24"/>
      <c r="N425" s="24"/>
    </row>
    <row r="426" spans="1:14" x14ac:dyDescent="0.25">
      <c r="A426" s="24"/>
      <c r="B426" s="24"/>
      <c r="C426" s="24"/>
      <c r="D426" s="24"/>
      <c r="E426" s="24"/>
      <c r="F426" s="24"/>
      <c r="G426" s="24"/>
      <c r="H426" s="24"/>
      <c r="I426" s="24"/>
      <c r="J426" s="24"/>
      <c r="K426" s="24"/>
      <c r="L426" s="24"/>
      <c r="M426" s="24"/>
      <c r="N426" s="24"/>
    </row>
    <row r="427" spans="1:14" x14ac:dyDescent="0.25">
      <c r="A427" s="24"/>
      <c r="B427" s="24"/>
      <c r="C427" s="24"/>
      <c r="D427" s="24"/>
      <c r="E427" s="24"/>
      <c r="F427" s="24"/>
      <c r="G427" s="24"/>
      <c r="H427" s="24"/>
      <c r="I427" s="24"/>
      <c r="J427" s="24"/>
      <c r="K427" s="24"/>
      <c r="L427" s="24"/>
      <c r="M427" s="24"/>
      <c r="N427" s="24"/>
    </row>
    <row r="428" spans="1:14" x14ac:dyDescent="0.25">
      <c r="A428" s="24"/>
      <c r="B428" s="24"/>
      <c r="C428" s="24"/>
      <c r="D428" s="24"/>
      <c r="E428" s="24"/>
      <c r="F428" s="24"/>
      <c r="G428" s="24"/>
      <c r="H428" s="24"/>
      <c r="I428" s="24"/>
      <c r="J428" s="24"/>
      <c r="K428" s="24"/>
      <c r="L428" s="24"/>
      <c r="M428" s="24"/>
      <c r="N428" s="24"/>
    </row>
    <row r="429" spans="1:14" x14ac:dyDescent="0.25">
      <c r="A429" s="24"/>
      <c r="B429" s="24"/>
      <c r="C429" s="24"/>
      <c r="D429" s="24"/>
      <c r="E429" s="24"/>
      <c r="F429" s="24"/>
      <c r="G429" s="24"/>
      <c r="H429" s="24"/>
      <c r="I429" s="24"/>
      <c r="J429" s="24"/>
      <c r="K429" s="24"/>
      <c r="L429" s="24"/>
      <c r="M429" s="24"/>
      <c r="N429" s="24"/>
    </row>
    <row r="430" spans="1:14" x14ac:dyDescent="0.25">
      <c r="A430" s="24"/>
      <c r="B430" s="24"/>
      <c r="C430" s="24"/>
      <c r="D430" s="24"/>
      <c r="E430" s="24"/>
      <c r="F430" s="24"/>
      <c r="G430" s="24"/>
      <c r="H430" s="24"/>
      <c r="I430" s="24"/>
      <c r="J430" s="24"/>
      <c r="K430" s="24"/>
      <c r="L430" s="24"/>
      <c r="M430" s="24"/>
      <c r="N430" s="24"/>
    </row>
    <row r="431" spans="1:14" x14ac:dyDescent="0.25">
      <c r="A431" s="24"/>
      <c r="B431" s="24"/>
      <c r="C431" s="24"/>
      <c r="D431" s="24"/>
      <c r="E431" s="24"/>
      <c r="F431" s="24"/>
      <c r="G431" s="24"/>
      <c r="H431" s="24"/>
      <c r="I431" s="24"/>
      <c r="J431" s="24"/>
      <c r="K431" s="24"/>
      <c r="L431" s="24"/>
      <c r="M431" s="24"/>
      <c r="N431" s="24"/>
    </row>
    <row r="432" spans="1:14" x14ac:dyDescent="0.25">
      <c r="A432" s="24"/>
      <c r="B432" s="24"/>
      <c r="C432" s="24"/>
      <c r="D432" s="24"/>
      <c r="E432" s="24"/>
      <c r="F432" s="24"/>
      <c r="G432" s="24"/>
      <c r="H432" s="24"/>
      <c r="I432" s="24"/>
      <c r="J432" s="24"/>
      <c r="K432" s="24"/>
      <c r="L432" s="24"/>
      <c r="M432" s="24"/>
      <c r="N432" s="24"/>
    </row>
    <row r="433" spans="1:14" x14ac:dyDescent="0.25">
      <c r="A433" s="24"/>
      <c r="B433" s="24"/>
      <c r="C433" s="24"/>
      <c r="D433" s="24"/>
      <c r="E433" s="24"/>
      <c r="F433" s="24"/>
      <c r="G433" s="24"/>
      <c r="H433" s="24"/>
      <c r="I433" s="24"/>
      <c r="J433" s="24"/>
      <c r="K433" s="24"/>
      <c r="L433" s="24"/>
      <c r="M433" s="24"/>
      <c r="N433" s="24"/>
    </row>
    <row r="434" spans="1:14" x14ac:dyDescent="0.25">
      <c r="A434" s="24"/>
      <c r="B434" s="24"/>
      <c r="C434" s="24"/>
      <c r="D434" s="24"/>
      <c r="E434" s="24"/>
      <c r="F434" s="24"/>
      <c r="G434" s="24"/>
      <c r="H434" s="24"/>
      <c r="I434" s="24"/>
      <c r="J434" s="24"/>
      <c r="K434" s="24"/>
      <c r="L434" s="24"/>
      <c r="M434" s="24"/>
      <c r="N434" s="24"/>
    </row>
    <row r="435" spans="1:14" x14ac:dyDescent="0.25">
      <c r="A435" s="24"/>
      <c r="B435" s="24"/>
      <c r="C435" s="24"/>
      <c r="D435" s="24"/>
      <c r="E435" s="24"/>
      <c r="F435" s="24"/>
      <c r="G435" s="24"/>
      <c r="H435" s="24"/>
      <c r="I435" s="24"/>
      <c r="J435" s="24"/>
      <c r="K435" s="24"/>
      <c r="L435" s="24"/>
      <c r="M435" s="24"/>
      <c r="N435" s="24"/>
    </row>
    <row r="436" spans="1:14" x14ac:dyDescent="0.25">
      <c r="A436" s="24"/>
      <c r="B436" s="24"/>
      <c r="C436" s="24"/>
      <c r="D436" s="24"/>
      <c r="E436" s="24"/>
      <c r="F436" s="24"/>
      <c r="G436" s="24"/>
      <c r="H436" s="24"/>
      <c r="I436" s="24"/>
      <c r="J436" s="24"/>
      <c r="K436" s="24"/>
      <c r="L436" s="24"/>
      <c r="M436" s="24"/>
      <c r="N436" s="24"/>
    </row>
    <row r="437" spans="1:14" x14ac:dyDescent="0.25">
      <c r="A437" s="24"/>
      <c r="B437" s="24"/>
      <c r="C437" s="24"/>
      <c r="D437" s="24"/>
      <c r="E437" s="24"/>
      <c r="F437" s="24"/>
      <c r="G437" s="24"/>
      <c r="H437" s="24"/>
      <c r="I437" s="24"/>
      <c r="J437" s="24"/>
      <c r="K437" s="24"/>
      <c r="L437" s="24"/>
      <c r="M437" s="24"/>
      <c r="N437" s="24"/>
    </row>
    <row r="438" spans="1:14" x14ac:dyDescent="0.25">
      <c r="A438" s="24"/>
      <c r="B438" s="24"/>
      <c r="C438" s="24"/>
      <c r="D438" s="24"/>
      <c r="E438" s="24"/>
      <c r="F438" s="24"/>
      <c r="G438" s="24"/>
      <c r="H438" s="24"/>
      <c r="I438" s="24"/>
      <c r="J438" s="24"/>
      <c r="K438" s="24"/>
      <c r="L438" s="24"/>
      <c r="M438" s="24"/>
      <c r="N438" s="24"/>
    </row>
    <row r="439" spans="1:14" x14ac:dyDescent="0.25">
      <c r="A439" s="24"/>
      <c r="B439" s="24"/>
      <c r="C439" s="24"/>
      <c r="D439" s="24"/>
      <c r="E439" s="24"/>
      <c r="F439" s="24"/>
      <c r="G439" s="24"/>
      <c r="H439" s="24"/>
      <c r="I439" s="24"/>
      <c r="J439" s="24"/>
      <c r="K439" s="24"/>
      <c r="L439" s="24"/>
      <c r="M439" s="24"/>
      <c r="N439" s="24"/>
    </row>
    <row r="440" spans="1:14" x14ac:dyDescent="0.25">
      <c r="A440" s="24"/>
      <c r="B440" s="24"/>
      <c r="C440" s="24"/>
      <c r="D440" s="24"/>
      <c r="E440" s="24"/>
      <c r="F440" s="24"/>
      <c r="G440" s="24"/>
      <c r="H440" s="24"/>
      <c r="I440" s="24"/>
      <c r="J440" s="24"/>
      <c r="K440" s="24"/>
      <c r="L440" s="24"/>
      <c r="M440" s="24"/>
      <c r="N440" s="24"/>
    </row>
    <row r="441" spans="1:14" x14ac:dyDescent="0.25">
      <c r="A441" s="24"/>
      <c r="B441" s="24"/>
      <c r="C441" s="24"/>
      <c r="D441" s="24"/>
      <c r="E441" s="24"/>
      <c r="F441" s="24"/>
      <c r="G441" s="24"/>
      <c r="H441" s="24"/>
      <c r="I441" s="24"/>
      <c r="J441" s="24"/>
      <c r="K441" s="24"/>
      <c r="L441" s="24"/>
      <c r="M441" s="24"/>
      <c r="N441" s="24"/>
    </row>
    <row r="442" spans="1:14" x14ac:dyDescent="0.25">
      <c r="A442" s="24"/>
      <c r="B442" s="24"/>
      <c r="C442" s="24"/>
      <c r="D442" s="24"/>
      <c r="E442" s="24"/>
      <c r="F442" s="24"/>
      <c r="G442" s="24"/>
      <c r="H442" s="24"/>
      <c r="I442" s="24"/>
      <c r="J442" s="24"/>
      <c r="K442" s="24"/>
      <c r="L442" s="24"/>
      <c r="M442" s="24"/>
      <c r="N442" s="24"/>
    </row>
    <row r="443" spans="1:14" x14ac:dyDescent="0.25">
      <c r="A443" s="24"/>
      <c r="B443" s="24"/>
      <c r="C443" s="24"/>
      <c r="D443" s="24"/>
      <c r="E443" s="24"/>
      <c r="F443" s="24"/>
      <c r="G443" s="24"/>
      <c r="H443" s="24"/>
      <c r="I443" s="24"/>
      <c r="J443" s="24"/>
      <c r="K443" s="24"/>
      <c r="L443" s="24"/>
      <c r="M443" s="24"/>
      <c r="N443" s="24"/>
    </row>
    <row r="444" spans="1:14" x14ac:dyDescent="0.25">
      <c r="A444" s="24"/>
      <c r="B444" s="24"/>
      <c r="C444" s="24"/>
      <c r="D444" s="24"/>
      <c r="E444" s="24"/>
      <c r="F444" s="24"/>
      <c r="G444" s="24"/>
      <c r="H444" s="24"/>
      <c r="I444" s="24"/>
      <c r="J444" s="24"/>
      <c r="K444" s="24"/>
      <c r="L444" s="24"/>
      <c r="M444" s="24"/>
      <c r="N444" s="24"/>
    </row>
    <row r="445" spans="1:14" x14ac:dyDescent="0.25">
      <c r="A445" s="24"/>
      <c r="B445" s="24"/>
      <c r="C445" s="24"/>
      <c r="D445" s="24"/>
      <c r="E445" s="24"/>
      <c r="F445" s="24"/>
      <c r="G445" s="24"/>
      <c r="H445" s="24"/>
      <c r="I445" s="24"/>
      <c r="J445" s="24"/>
      <c r="K445" s="24"/>
      <c r="L445" s="24"/>
      <c r="M445" s="24"/>
      <c r="N445" s="24"/>
    </row>
    <row r="446" spans="1:14" x14ac:dyDescent="0.25">
      <c r="A446" s="24"/>
      <c r="B446" s="24"/>
      <c r="C446" s="24"/>
      <c r="D446" s="24"/>
      <c r="E446" s="24"/>
      <c r="F446" s="24"/>
      <c r="G446" s="24"/>
      <c r="H446" s="24"/>
      <c r="I446" s="24"/>
      <c r="J446" s="24"/>
      <c r="K446" s="24"/>
      <c r="L446" s="24"/>
      <c r="M446" s="24"/>
      <c r="N446" s="24"/>
    </row>
    <row r="447" spans="1:14" x14ac:dyDescent="0.25">
      <c r="A447" s="24"/>
      <c r="B447" s="24"/>
      <c r="C447" s="24"/>
      <c r="D447" s="24"/>
      <c r="E447" s="24"/>
      <c r="F447" s="24"/>
      <c r="G447" s="24"/>
      <c r="H447" s="24"/>
      <c r="I447" s="24"/>
      <c r="J447" s="24"/>
      <c r="K447" s="24"/>
      <c r="L447" s="24"/>
      <c r="M447" s="24"/>
      <c r="N447" s="24"/>
    </row>
    <row r="448" spans="1:14" x14ac:dyDescent="0.25">
      <c r="A448" s="24"/>
      <c r="B448" s="24"/>
      <c r="C448" s="24"/>
      <c r="D448" s="24"/>
      <c r="E448" s="24"/>
      <c r="F448" s="24"/>
      <c r="G448" s="24"/>
      <c r="H448" s="24"/>
      <c r="I448" s="24"/>
      <c r="J448" s="24"/>
      <c r="K448" s="24"/>
      <c r="L448" s="24"/>
      <c r="M448" s="24"/>
      <c r="N448" s="24"/>
    </row>
    <row r="449" spans="1:14" x14ac:dyDescent="0.25">
      <c r="A449" s="24"/>
      <c r="B449" s="24"/>
      <c r="C449" s="24"/>
      <c r="D449" s="24"/>
      <c r="E449" s="24"/>
      <c r="F449" s="24"/>
      <c r="G449" s="24"/>
      <c r="H449" s="24"/>
      <c r="I449" s="24"/>
      <c r="J449" s="24"/>
      <c r="K449" s="24"/>
      <c r="L449" s="24"/>
      <c r="M449" s="24"/>
      <c r="N449" s="24"/>
    </row>
    <row r="450" spans="1:14" x14ac:dyDescent="0.25">
      <c r="A450" s="24"/>
      <c r="B450" s="24"/>
      <c r="C450" s="24"/>
      <c r="D450" s="24"/>
      <c r="E450" s="24"/>
      <c r="F450" s="24"/>
      <c r="G450" s="24"/>
      <c r="H450" s="24"/>
      <c r="I450" s="24"/>
      <c r="J450" s="24"/>
      <c r="K450" s="24"/>
      <c r="L450" s="24"/>
      <c r="M450" s="24"/>
      <c r="N450" s="24"/>
    </row>
    <row r="451" spans="1:14" x14ac:dyDescent="0.25">
      <c r="A451" s="24"/>
      <c r="B451" s="24"/>
      <c r="C451" s="24"/>
      <c r="D451" s="24"/>
      <c r="E451" s="24"/>
      <c r="F451" s="24"/>
      <c r="G451" s="24"/>
      <c r="H451" s="24"/>
      <c r="I451" s="24"/>
      <c r="J451" s="24"/>
      <c r="K451" s="24"/>
      <c r="L451" s="24"/>
      <c r="M451" s="24"/>
      <c r="N451" s="24"/>
    </row>
    <row r="452" spans="1:14" x14ac:dyDescent="0.25">
      <c r="A452" s="24"/>
      <c r="B452" s="24"/>
      <c r="C452" s="24"/>
      <c r="D452" s="24"/>
      <c r="E452" s="24"/>
      <c r="F452" s="24"/>
      <c r="G452" s="24"/>
      <c r="H452" s="24"/>
      <c r="I452" s="24"/>
      <c r="J452" s="24"/>
      <c r="K452" s="24"/>
      <c r="L452" s="24"/>
      <c r="M452" s="24"/>
      <c r="N452" s="24"/>
    </row>
    <row r="453" spans="1:14" x14ac:dyDescent="0.25">
      <c r="A453" s="24"/>
      <c r="B453" s="24"/>
      <c r="C453" s="24"/>
      <c r="D453" s="24"/>
      <c r="E453" s="24"/>
      <c r="F453" s="24"/>
      <c r="G453" s="24"/>
      <c r="H453" s="24"/>
      <c r="I453" s="24"/>
      <c r="J453" s="24"/>
      <c r="K453" s="24"/>
      <c r="L453" s="24"/>
      <c r="M453" s="24"/>
      <c r="N453" s="24"/>
    </row>
    <row r="454" spans="1:14" x14ac:dyDescent="0.25">
      <c r="A454" s="24"/>
      <c r="B454" s="24"/>
      <c r="C454" s="24"/>
      <c r="D454" s="24"/>
      <c r="E454" s="24"/>
      <c r="F454" s="24"/>
      <c r="G454" s="24"/>
      <c r="H454" s="24"/>
      <c r="I454" s="24"/>
      <c r="J454" s="24"/>
      <c r="K454" s="24"/>
      <c r="L454" s="24"/>
      <c r="M454" s="24"/>
      <c r="N454" s="24"/>
    </row>
    <row r="455" spans="1:14" x14ac:dyDescent="0.25">
      <c r="A455" s="24"/>
      <c r="B455" s="24"/>
      <c r="C455" s="24"/>
      <c r="D455" s="24"/>
      <c r="E455" s="24"/>
      <c r="F455" s="24"/>
      <c r="G455" s="24"/>
      <c r="H455" s="24"/>
      <c r="I455" s="24"/>
      <c r="J455" s="24"/>
      <c r="K455" s="24"/>
      <c r="L455" s="24"/>
      <c r="M455" s="24"/>
      <c r="N455" s="24"/>
    </row>
    <row r="456" spans="1:14" x14ac:dyDescent="0.25">
      <c r="A456" s="24"/>
      <c r="B456" s="24"/>
      <c r="C456" s="24"/>
      <c r="D456" s="24"/>
      <c r="E456" s="24"/>
      <c r="F456" s="24"/>
      <c r="G456" s="24"/>
      <c r="H456" s="24"/>
      <c r="I456" s="24"/>
      <c r="J456" s="24"/>
      <c r="K456" s="24"/>
      <c r="L456" s="24"/>
      <c r="M456" s="24"/>
      <c r="N456" s="24"/>
    </row>
    <row r="457" spans="1:14" x14ac:dyDescent="0.25">
      <c r="A457" s="24"/>
      <c r="B457" s="24"/>
      <c r="C457" s="24"/>
      <c r="D457" s="24"/>
      <c r="E457" s="24"/>
      <c r="F457" s="24"/>
      <c r="G457" s="24"/>
      <c r="H457" s="24"/>
      <c r="I457" s="24"/>
      <c r="J457" s="24"/>
      <c r="K457" s="24"/>
      <c r="L457" s="24"/>
      <c r="M457" s="24"/>
      <c r="N457" s="24"/>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dimension ref="B9:K58"/>
  <sheetViews>
    <sheetView topLeftCell="A22" workbookViewId="0">
      <selection activeCell="M10" sqref="M10"/>
    </sheetView>
  </sheetViews>
  <sheetFormatPr baseColWidth="10" defaultRowHeight="12" x14ac:dyDescent="0.2"/>
  <cols>
    <col min="1" max="2" width="5.140625" style="15" customWidth="1"/>
    <col min="3" max="16384" width="11.42578125" style="15"/>
  </cols>
  <sheetData>
    <row r="9" spans="2:11" ht="21.75" thickBot="1" x14ac:dyDescent="0.4">
      <c r="B9" s="317" t="s">
        <v>2628</v>
      </c>
      <c r="C9" s="317"/>
      <c r="D9" s="317"/>
      <c r="E9" s="317"/>
      <c r="F9" s="317"/>
      <c r="G9" s="317"/>
      <c r="H9" s="317"/>
      <c r="I9" s="317"/>
      <c r="J9" s="317"/>
      <c r="K9" s="317"/>
    </row>
    <row r="10" spans="2:11" ht="12.75" thickTop="1" x14ac:dyDescent="0.2">
      <c r="B10" s="24"/>
      <c r="C10" s="24"/>
      <c r="D10" s="24"/>
      <c r="E10" s="24"/>
      <c r="F10" s="24"/>
      <c r="G10" s="24"/>
      <c r="H10" s="24"/>
      <c r="I10" s="24"/>
    </row>
    <row r="11" spans="2:11" ht="12" customHeight="1" x14ac:dyDescent="0.2">
      <c r="B11" s="436" t="s">
        <v>2629</v>
      </c>
      <c r="C11" s="436"/>
      <c r="D11" s="436"/>
      <c r="E11" s="436"/>
      <c r="F11" s="436"/>
      <c r="G11" s="436"/>
      <c r="H11" s="436"/>
      <c r="I11" s="436"/>
      <c r="J11" s="436"/>
      <c r="K11" s="436"/>
    </row>
    <row r="12" spans="2:11" x14ac:dyDescent="0.2">
      <c r="B12" s="436"/>
      <c r="C12" s="436"/>
      <c r="D12" s="436"/>
      <c r="E12" s="436"/>
      <c r="F12" s="436"/>
      <c r="G12" s="436"/>
      <c r="H12" s="436"/>
      <c r="I12" s="436"/>
      <c r="J12" s="436"/>
      <c r="K12" s="436"/>
    </row>
    <row r="13" spans="2:11" x14ac:dyDescent="0.2">
      <c r="B13" s="436"/>
      <c r="C13" s="436"/>
      <c r="D13" s="436"/>
      <c r="E13" s="436"/>
      <c r="F13" s="436"/>
      <c r="G13" s="436"/>
      <c r="H13" s="436"/>
      <c r="I13" s="436"/>
      <c r="J13" s="436"/>
      <c r="K13" s="436"/>
    </row>
    <row r="15" spans="2:11" x14ac:dyDescent="0.2">
      <c r="B15" s="188"/>
      <c r="C15" s="188"/>
      <c r="D15" s="188"/>
      <c r="E15" s="188"/>
      <c r="F15" s="188"/>
      <c r="G15" s="188"/>
      <c r="H15" s="188"/>
      <c r="I15" s="188"/>
      <c r="J15" s="188"/>
      <c r="K15" s="188"/>
    </row>
    <row r="16" spans="2:11" x14ac:dyDescent="0.2">
      <c r="B16" s="188"/>
      <c r="C16" s="188"/>
      <c r="D16" s="188"/>
      <c r="E16" s="188"/>
      <c r="F16" s="188"/>
      <c r="G16" s="188"/>
      <c r="H16" s="188"/>
      <c r="I16" s="188"/>
      <c r="J16" s="188"/>
      <c r="K16" s="188"/>
    </row>
    <row r="17" spans="2:11" x14ac:dyDescent="0.2">
      <c r="B17" s="188"/>
      <c r="C17" s="188"/>
      <c r="D17" s="188"/>
      <c r="E17" s="188"/>
      <c r="F17" s="188"/>
      <c r="G17" s="188"/>
      <c r="H17" s="188"/>
      <c r="I17" s="188"/>
      <c r="J17" s="188"/>
      <c r="K17" s="188"/>
    </row>
    <row r="18" spans="2:11" x14ac:dyDescent="0.2">
      <c r="B18" s="188"/>
      <c r="C18" s="188"/>
      <c r="D18" s="188"/>
      <c r="E18" s="188"/>
      <c r="F18" s="188"/>
      <c r="G18" s="188"/>
      <c r="H18" s="188"/>
      <c r="I18" s="188"/>
      <c r="J18" s="188"/>
      <c r="K18" s="188"/>
    </row>
    <row r="19" spans="2:11" x14ac:dyDescent="0.2">
      <c r="B19" s="188"/>
      <c r="C19" s="188"/>
      <c r="D19" s="188"/>
      <c r="E19" s="188"/>
      <c r="F19" s="188"/>
      <c r="G19" s="188"/>
      <c r="H19" s="188"/>
      <c r="I19" s="188"/>
      <c r="J19" s="188"/>
      <c r="K19" s="188"/>
    </row>
    <row r="20" spans="2:11" x14ac:dyDescent="0.2">
      <c r="B20" s="188"/>
      <c r="C20" s="188"/>
      <c r="D20" s="188"/>
      <c r="E20" s="188"/>
      <c r="F20" s="188"/>
      <c r="G20" s="188"/>
      <c r="H20" s="188"/>
      <c r="I20" s="188"/>
      <c r="J20" s="188"/>
      <c r="K20" s="188"/>
    </row>
    <row r="21" spans="2:11" x14ac:dyDescent="0.2">
      <c r="B21" s="188"/>
      <c r="C21" s="188"/>
      <c r="D21" s="188"/>
      <c r="E21" s="188"/>
      <c r="F21" s="188"/>
      <c r="G21" s="188"/>
      <c r="H21" s="188"/>
      <c r="I21" s="188"/>
      <c r="J21" s="188"/>
      <c r="K21" s="188"/>
    </row>
    <row r="22" spans="2:11" x14ac:dyDescent="0.2">
      <c r="B22" s="188"/>
      <c r="C22" s="188"/>
      <c r="D22" s="188"/>
      <c r="E22" s="188"/>
      <c r="F22" s="188"/>
      <c r="G22" s="188"/>
      <c r="H22" s="188"/>
      <c r="I22" s="188"/>
      <c r="J22" s="188"/>
      <c r="K22" s="188"/>
    </row>
    <row r="23" spans="2:11" x14ac:dyDescent="0.2">
      <c r="B23" s="188"/>
      <c r="C23" s="188"/>
      <c r="D23" s="188"/>
      <c r="E23" s="188"/>
      <c r="F23" s="188"/>
      <c r="G23" s="188"/>
      <c r="H23" s="188"/>
      <c r="I23" s="188"/>
      <c r="J23" s="188"/>
      <c r="K23" s="188"/>
    </row>
    <row r="24" spans="2:11" x14ac:dyDescent="0.2">
      <c r="B24" s="188"/>
      <c r="C24" s="188"/>
      <c r="D24" s="188"/>
      <c r="E24" s="188"/>
      <c r="F24" s="188"/>
      <c r="G24" s="188"/>
      <c r="H24" s="188"/>
      <c r="I24" s="188"/>
      <c r="J24" s="188"/>
      <c r="K24" s="188"/>
    </row>
    <row r="25" spans="2:11" x14ac:dyDescent="0.2">
      <c r="B25" s="188"/>
      <c r="C25" s="188"/>
      <c r="D25" s="188"/>
      <c r="E25" s="188"/>
      <c r="F25" s="188"/>
      <c r="G25" s="188"/>
      <c r="H25" s="188"/>
      <c r="I25" s="188"/>
      <c r="J25" s="188"/>
      <c r="K25" s="188"/>
    </row>
    <row r="26" spans="2:11" x14ac:dyDescent="0.2">
      <c r="B26" s="188"/>
      <c r="C26" s="188"/>
      <c r="D26" s="188"/>
      <c r="E26" s="188"/>
      <c r="F26" s="188"/>
      <c r="G26" s="188"/>
      <c r="H26" s="188"/>
      <c r="I26" s="188"/>
      <c r="J26" s="188"/>
      <c r="K26" s="188"/>
    </row>
    <row r="27" spans="2:11" x14ac:dyDescent="0.2">
      <c r="B27" s="188"/>
      <c r="C27" s="188"/>
      <c r="D27" s="188"/>
      <c r="E27" s="188"/>
      <c r="F27" s="188"/>
      <c r="G27" s="188"/>
      <c r="H27" s="188"/>
      <c r="I27" s="188"/>
      <c r="J27" s="188"/>
      <c r="K27" s="188"/>
    </row>
    <row r="28" spans="2:11" x14ac:dyDescent="0.2">
      <c r="B28" s="188"/>
      <c r="C28" s="188"/>
      <c r="D28" s="188"/>
      <c r="E28" s="188"/>
      <c r="F28" s="188"/>
      <c r="G28" s="188"/>
      <c r="H28" s="188"/>
      <c r="I28" s="188"/>
      <c r="J28" s="188"/>
      <c r="K28" s="188"/>
    </row>
    <row r="29" spans="2:11" x14ac:dyDescent="0.2">
      <c r="B29" s="188"/>
      <c r="C29" s="188"/>
      <c r="D29" s="188"/>
      <c r="E29" s="188"/>
      <c r="F29" s="188"/>
      <c r="G29" s="188"/>
      <c r="H29" s="188"/>
      <c r="I29" s="188"/>
      <c r="J29" s="188"/>
      <c r="K29" s="188"/>
    </row>
    <row r="30" spans="2:11" x14ac:dyDescent="0.2">
      <c r="B30" s="188"/>
      <c r="C30" s="188"/>
      <c r="D30" s="188"/>
      <c r="E30" s="188"/>
      <c r="F30" s="188"/>
      <c r="G30" s="188"/>
      <c r="H30" s="188"/>
      <c r="I30" s="188"/>
      <c r="J30" s="188"/>
      <c r="K30" s="188"/>
    </row>
    <row r="31" spans="2:11" x14ac:dyDescent="0.2">
      <c r="B31" s="188"/>
      <c r="C31" s="188"/>
      <c r="D31" s="188"/>
      <c r="E31" s="188"/>
      <c r="F31" s="188"/>
      <c r="G31" s="188"/>
      <c r="H31" s="188"/>
      <c r="I31" s="188"/>
      <c r="J31" s="188"/>
      <c r="K31" s="188"/>
    </row>
    <row r="32" spans="2:11" x14ac:dyDescent="0.2">
      <c r="B32" s="188"/>
      <c r="C32" s="188"/>
      <c r="D32" s="188"/>
      <c r="E32" s="188"/>
      <c r="F32" s="188"/>
      <c r="G32" s="188"/>
      <c r="H32" s="188"/>
      <c r="I32" s="188"/>
      <c r="J32" s="188"/>
      <c r="K32" s="188"/>
    </row>
    <row r="33" spans="2:11" x14ac:dyDescent="0.2">
      <c r="B33" s="188"/>
      <c r="C33" s="188"/>
      <c r="D33" s="188"/>
      <c r="E33" s="188"/>
      <c r="F33" s="188"/>
      <c r="G33" s="188"/>
      <c r="H33" s="188"/>
      <c r="I33" s="188"/>
      <c r="J33" s="188"/>
      <c r="K33" s="188"/>
    </row>
    <row r="34" spans="2:11" x14ac:dyDescent="0.2">
      <c r="B34" s="188"/>
      <c r="C34" s="188"/>
      <c r="D34" s="188"/>
      <c r="E34" s="188"/>
      <c r="F34" s="188"/>
      <c r="G34" s="188"/>
      <c r="H34" s="188"/>
      <c r="I34" s="188"/>
      <c r="J34" s="188"/>
      <c r="K34" s="188"/>
    </row>
    <row r="35" spans="2:11" x14ac:dyDescent="0.2">
      <c r="B35" s="188"/>
      <c r="C35" s="188"/>
      <c r="D35" s="188"/>
      <c r="E35" s="188"/>
      <c r="F35" s="188"/>
      <c r="G35" s="188"/>
      <c r="H35" s="188"/>
      <c r="I35" s="188"/>
      <c r="J35" s="188"/>
      <c r="K35" s="188"/>
    </row>
    <row r="36" spans="2:11" x14ac:dyDescent="0.2">
      <c r="B36" s="188"/>
      <c r="C36" s="188"/>
      <c r="D36" s="188"/>
      <c r="E36" s="188"/>
      <c r="F36" s="188"/>
      <c r="G36" s="188"/>
      <c r="H36" s="188"/>
      <c r="I36" s="188"/>
      <c r="J36" s="188"/>
      <c r="K36" s="188"/>
    </row>
    <row r="37" spans="2:11" x14ac:dyDescent="0.2">
      <c r="B37" s="188"/>
      <c r="C37" s="188"/>
      <c r="D37" s="188"/>
      <c r="E37" s="188"/>
      <c r="F37" s="188"/>
      <c r="G37" s="188"/>
      <c r="H37" s="188"/>
      <c r="I37" s="188"/>
      <c r="J37" s="188"/>
      <c r="K37" s="188"/>
    </row>
    <row r="38" spans="2:11" x14ac:dyDescent="0.2">
      <c r="B38" s="188"/>
      <c r="C38" s="188"/>
      <c r="D38" s="188"/>
      <c r="E38" s="188"/>
      <c r="F38" s="188"/>
      <c r="G38" s="188"/>
      <c r="H38" s="188"/>
      <c r="I38" s="188"/>
      <c r="J38" s="188"/>
      <c r="K38" s="188"/>
    </row>
    <row r="39" spans="2:11" x14ac:dyDescent="0.2">
      <c r="B39" s="188"/>
      <c r="C39" s="188"/>
      <c r="D39" s="188"/>
      <c r="E39" s="188"/>
      <c r="F39" s="188"/>
      <c r="G39" s="188"/>
      <c r="H39" s="188"/>
      <c r="I39" s="188"/>
      <c r="J39" s="188"/>
      <c r="K39" s="188"/>
    </row>
    <row r="40" spans="2:11" x14ac:dyDescent="0.2">
      <c r="B40" s="188"/>
      <c r="C40" s="188"/>
      <c r="D40" s="188"/>
      <c r="E40" s="188"/>
      <c r="F40" s="188"/>
      <c r="G40" s="188"/>
      <c r="H40" s="188"/>
      <c r="I40" s="188"/>
      <c r="J40" s="188"/>
      <c r="K40" s="188"/>
    </row>
    <row r="41" spans="2:11" x14ac:dyDescent="0.2">
      <c r="B41" s="188"/>
      <c r="C41" s="188"/>
      <c r="D41" s="188"/>
      <c r="E41" s="188"/>
      <c r="F41" s="188"/>
      <c r="G41" s="188"/>
      <c r="H41" s="188"/>
      <c r="I41" s="188"/>
      <c r="J41" s="188"/>
      <c r="K41" s="188"/>
    </row>
    <row r="42" spans="2:11" x14ac:dyDescent="0.2">
      <c r="B42" s="188"/>
      <c r="C42" s="188"/>
      <c r="D42" s="188"/>
      <c r="E42" s="188"/>
      <c r="F42" s="188"/>
      <c r="G42" s="188"/>
      <c r="H42" s="188"/>
      <c r="I42" s="188"/>
      <c r="J42" s="188"/>
      <c r="K42" s="188"/>
    </row>
    <row r="43" spans="2:11" x14ac:dyDescent="0.2">
      <c r="B43" s="188"/>
      <c r="C43" s="188"/>
      <c r="D43" s="188"/>
      <c r="E43" s="188"/>
      <c r="F43" s="188"/>
      <c r="G43" s="188"/>
      <c r="H43" s="188"/>
      <c r="I43" s="188"/>
      <c r="J43" s="188"/>
      <c r="K43" s="188"/>
    </row>
    <row r="44" spans="2:11" x14ac:dyDescent="0.2">
      <c r="B44" s="188"/>
      <c r="C44" s="188"/>
      <c r="D44" s="188"/>
      <c r="E44" s="188"/>
      <c r="F44" s="188"/>
      <c r="G44" s="188"/>
      <c r="H44" s="188"/>
      <c r="I44" s="188"/>
      <c r="J44" s="188"/>
      <c r="K44" s="188"/>
    </row>
    <row r="45" spans="2:11" x14ac:dyDescent="0.2">
      <c r="B45" s="188"/>
      <c r="C45" s="188"/>
      <c r="D45" s="188"/>
      <c r="E45" s="188"/>
      <c r="F45" s="188"/>
      <c r="G45" s="188"/>
      <c r="H45" s="188"/>
      <c r="I45" s="188"/>
      <c r="J45" s="188"/>
      <c r="K45" s="188"/>
    </row>
    <row r="46" spans="2:11" x14ac:dyDescent="0.2">
      <c r="B46" s="188"/>
      <c r="C46" s="188"/>
      <c r="D46" s="188"/>
      <c r="E46" s="188"/>
      <c r="F46" s="188"/>
      <c r="G46" s="188"/>
      <c r="H46" s="188"/>
      <c r="I46" s="188"/>
      <c r="J46" s="188"/>
      <c r="K46" s="188"/>
    </row>
    <row r="47" spans="2:11" x14ac:dyDescent="0.2">
      <c r="B47" s="188"/>
      <c r="C47" s="188"/>
      <c r="D47" s="188"/>
      <c r="E47" s="188"/>
      <c r="F47" s="188"/>
      <c r="G47" s="188"/>
      <c r="H47" s="188"/>
      <c r="I47" s="188"/>
      <c r="J47" s="188"/>
      <c r="K47" s="188"/>
    </row>
    <row r="48" spans="2:11" x14ac:dyDescent="0.2">
      <c r="B48" s="188"/>
      <c r="C48" s="188"/>
      <c r="D48" s="188"/>
      <c r="E48" s="188"/>
      <c r="F48" s="188"/>
      <c r="G48" s="188"/>
      <c r="H48" s="188"/>
      <c r="I48" s="188"/>
      <c r="J48" s="188"/>
      <c r="K48" s="188"/>
    </row>
    <row r="49" spans="2:11" x14ac:dyDescent="0.2">
      <c r="B49" s="188"/>
      <c r="C49" s="188"/>
      <c r="D49" s="188"/>
      <c r="E49" s="188"/>
      <c r="F49" s="188"/>
      <c r="G49" s="188"/>
      <c r="H49" s="188"/>
      <c r="I49" s="188"/>
      <c r="J49" s="188"/>
      <c r="K49" s="188"/>
    </row>
    <row r="50" spans="2:11" x14ac:dyDescent="0.2">
      <c r="B50" s="188"/>
      <c r="C50" s="188"/>
      <c r="D50" s="188"/>
      <c r="E50" s="188"/>
      <c r="F50" s="188"/>
      <c r="G50" s="188"/>
      <c r="H50" s="188"/>
      <c r="I50" s="188"/>
      <c r="J50" s="188"/>
      <c r="K50" s="188"/>
    </row>
    <row r="51" spans="2:11" x14ac:dyDescent="0.2">
      <c r="B51" s="188"/>
      <c r="C51" s="188"/>
      <c r="D51" s="188"/>
      <c r="E51" s="188"/>
      <c r="F51" s="188"/>
      <c r="G51" s="188"/>
      <c r="H51" s="188"/>
      <c r="I51" s="188"/>
      <c r="J51" s="188"/>
      <c r="K51" s="188"/>
    </row>
    <row r="52" spans="2:11" x14ac:dyDescent="0.2">
      <c r="B52" s="188"/>
      <c r="C52" s="188"/>
      <c r="D52" s="188"/>
      <c r="E52" s="188"/>
      <c r="F52" s="188"/>
      <c r="G52" s="188"/>
      <c r="H52" s="188"/>
      <c r="I52" s="188"/>
      <c r="J52" s="188"/>
      <c r="K52" s="188"/>
    </row>
    <row r="53" spans="2:11" x14ac:dyDescent="0.2">
      <c r="B53" s="188"/>
      <c r="C53" s="188"/>
      <c r="D53" s="188"/>
      <c r="E53" s="188"/>
      <c r="F53" s="188"/>
      <c r="G53" s="188"/>
      <c r="H53" s="188"/>
      <c r="I53" s="188"/>
      <c r="J53" s="188"/>
      <c r="K53" s="188"/>
    </row>
    <row r="54" spans="2:11" x14ac:dyDescent="0.2">
      <c r="B54" s="188"/>
      <c r="C54" s="188"/>
      <c r="D54" s="188"/>
      <c r="E54" s="188"/>
      <c r="F54" s="188"/>
      <c r="G54" s="188"/>
      <c r="H54" s="188"/>
      <c r="I54" s="188"/>
      <c r="J54" s="188"/>
      <c r="K54" s="188"/>
    </row>
    <row r="55" spans="2:11" x14ac:dyDescent="0.2">
      <c r="B55" s="188"/>
      <c r="C55" s="188"/>
      <c r="D55" s="188"/>
      <c r="E55" s="188"/>
      <c r="F55" s="188"/>
      <c r="G55" s="188"/>
      <c r="H55" s="188"/>
      <c r="I55" s="188"/>
      <c r="J55" s="188"/>
      <c r="K55" s="188"/>
    </row>
    <row r="56" spans="2:11" x14ac:dyDescent="0.2">
      <c r="B56" s="188"/>
      <c r="C56" s="188"/>
      <c r="D56" s="188"/>
      <c r="E56" s="188"/>
      <c r="F56" s="188"/>
      <c r="G56" s="188"/>
      <c r="H56" s="188"/>
      <c r="I56" s="188"/>
      <c r="J56" s="188"/>
      <c r="K56" s="188"/>
    </row>
    <row r="57" spans="2:11" x14ac:dyDescent="0.2">
      <c r="B57" s="188"/>
      <c r="C57" s="188"/>
      <c r="D57" s="188"/>
      <c r="E57" s="188"/>
      <c r="F57" s="188"/>
      <c r="G57" s="188"/>
      <c r="H57" s="188"/>
      <c r="I57" s="188"/>
      <c r="J57" s="188"/>
      <c r="K57" s="188"/>
    </row>
    <row r="58" spans="2:11" x14ac:dyDescent="0.2">
      <c r="B58" s="188"/>
      <c r="C58" s="188"/>
      <c r="D58" s="188"/>
      <c r="E58" s="188"/>
      <c r="F58" s="188"/>
      <c r="G58" s="188"/>
      <c r="H58" s="188"/>
      <c r="I58" s="188"/>
      <c r="J58" s="188"/>
      <c r="K58" s="188"/>
    </row>
  </sheetData>
  <mergeCells count="2">
    <mergeCell ref="B9:K9"/>
    <mergeCell ref="B11:K13"/>
  </mergeCells>
  <pageMargins left="0.11458333333333333" right="2.0833333333333332E-2" top="0.20833333333333334" bottom="0.1979166666666666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3" r:id="rId4" name="Label 3">
              <controlPr defaultSize="0" autoFill="0" autoLine="0" autoPict="0">
                <anchor moveWithCells="1" sizeWithCells="1">
                  <from>
                    <xdr:col>1</xdr:col>
                    <xdr:colOff>19050</xdr:colOff>
                    <xdr:row>14</xdr:row>
                    <xdr:rowOff>0</xdr:rowOff>
                  </from>
                  <to>
                    <xdr:col>11</xdr:col>
                    <xdr:colOff>28575</xdr:colOff>
                    <xdr:row>58</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B8:N53"/>
  <sheetViews>
    <sheetView zoomScaleNormal="100" workbookViewId="0">
      <selection activeCell="P21" sqref="P21"/>
    </sheetView>
  </sheetViews>
  <sheetFormatPr baseColWidth="10" defaultRowHeight="12" x14ac:dyDescent="0.2"/>
  <cols>
    <col min="1" max="1" width="4.5703125" style="24" customWidth="1"/>
    <col min="2" max="2" width="1.42578125" style="24" customWidth="1"/>
    <col min="3" max="3" width="21.42578125" style="24" customWidth="1"/>
    <col min="4" max="4" width="1.42578125" style="24" customWidth="1"/>
    <col min="5" max="5" width="18.7109375" style="24" customWidth="1"/>
    <col min="6" max="6" width="7.7109375" style="24" customWidth="1"/>
    <col min="7" max="7" width="5.42578125" style="24" customWidth="1"/>
    <col min="8" max="8" width="5" style="24" customWidth="1"/>
    <col min="9" max="9" width="8.28515625" style="24" customWidth="1"/>
    <col min="10" max="10" width="8.7109375" style="24" customWidth="1"/>
    <col min="11" max="11" width="1.42578125" style="24" customWidth="1"/>
    <col min="12" max="13" width="11.42578125" style="24"/>
    <col min="14" max="14" width="1.42578125" style="24" customWidth="1"/>
    <col min="15" max="16384" width="11.42578125" style="24"/>
  </cols>
  <sheetData>
    <row r="8" spans="2:12" ht="12.75" thickBot="1" x14ac:dyDescent="0.25"/>
    <row r="9" spans="2:12" ht="13.5" thickTop="1" thickBot="1" x14ac:dyDescent="0.25">
      <c r="B9" s="24" t="s">
        <v>2601</v>
      </c>
      <c r="D9" s="437">
        <f>'DATOS DEL SOLICITANTE'!E18</f>
        <v>0</v>
      </c>
      <c r="E9" s="438"/>
      <c r="F9" s="438"/>
      <c r="G9" s="438"/>
      <c r="H9" s="438"/>
      <c r="I9" s="439"/>
    </row>
    <row r="10" spans="2:12" ht="13.5" thickTop="1" thickBot="1" x14ac:dyDescent="0.25"/>
    <row r="11" spans="2:12" ht="13.5" thickTop="1" thickBot="1" x14ac:dyDescent="0.25">
      <c r="B11" s="24" t="s">
        <v>2582</v>
      </c>
      <c r="D11" s="437" t="str">
        <f>'DATOS DEL SOLICITANTE'!L19</f>
        <v>Otro</v>
      </c>
      <c r="E11" s="438"/>
      <c r="F11" s="438"/>
      <c r="G11" s="438"/>
      <c r="H11" s="438"/>
      <c r="I11" s="439"/>
    </row>
    <row r="12" spans="2:12" ht="13.5" thickTop="1" thickBot="1" x14ac:dyDescent="0.25"/>
    <row r="13" spans="2:12" ht="13.5" thickTop="1" thickBot="1" x14ac:dyDescent="0.25">
      <c r="B13" s="24" t="s">
        <v>2602</v>
      </c>
      <c r="D13" s="437">
        <f>'DATOS DEL SOLICITANTE'!E20</f>
        <v>0</v>
      </c>
      <c r="E13" s="438"/>
      <c r="F13" s="438"/>
      <c r="G13" s="438"/>
      <c r="H13" s="438"/>
      <c r="I13" s="439"/>
    </row>
    <row r="14" spans="2:12" ht="13.5" thickTop="1" thickBot="1" x14ac:dyDescent="0.25"/>
    <row r="15" spans="2:12" ht="13.5" thickTop="1" thickBot="1" x14ac:dyDescent="0.25">
      <c r="B15" s="24" t="s">
        <v>2702</v>
      </c>
      <c r="D15" s="443">
        <f>'DATOS DEL SOLICITANTE'!E21</f>
        <v>0</v>
      </c>
      <c r="E15" s="443"/>
      <c r="I15" s="24" t="s">
        <v>2603</v>
      </c>
      <c r="L15" s="154">
        <f>'DATOS DEL SOLICITANTE'!E23</f>
        <v>0</v>
      </c>
    </row>
    <row r="16" spans="2:12" ht="13.5" thickTop="1" thickBot="1" x14ac:dyDescent="0.25"/>
    <row r="17" spans="2:14" ht="13.5" customHeight="1" thickTop="1" thickBot="1" x14ac:dyDescent="0.25">
      <c r="B17" s="447" t="s">
        <v>2701</v>
      </c>
      <c r="C17" s="447"/>
      <c r="D17" s="437">
        <f>'DATOS DEL SOLICITANTE'!E22</f>
        <v>0</v>
      </c>
      <c r="E17" s="439"/>
    </row>
    <row r="18" spans="2:14" ht="13.5" thickTop="1" thickBot="1" x14ac:dyDescent="0.25">
      <c r="B18" s="447"/>
      <c r="C18" s="447"/>
    </row>
    <row r="19" spans="2:14" ht="16.5" customHeight="1" thickTop="1" thickBot="1" x14ac:dyDescent="0.25">
      <c r="B19" s="447" t="s">
        <v>130</v>
      </c>
      <c r="C19" s="447"/>
      <c r="D19" s="437">
        <f>'DATOS DEL PROYECTO I'!N24</f>
        <v>0</v>
      </c>
      <c r="E19" s="439"/>
    </row>
    <row r="20" spans="2:14" ht="13.5" thickTop="1" thickBot="1" x14ac:dyDescent="0.25">
      <c r="B20" s="155"/>
      <c r="C20" s="156"/>
    </row>
    <row r="21" spans="2:14" ht="67.5" customHeight="1" thickTop="1" thickBot="1" x14ac:dyDescent="0.25">
      <c r="B21" s="157" t="s">
        <v>2604</v>
      </c>
      <c r="C21" s="157"/>
      <c r="D21" s="440">
        <f>'DATOS DEL PROYECTO I'!S29</f>
        <v>0</v>
      </c>
      <c r="E21" s="441"/>
      <c r="F21" s="441"/>
      <c r="G21" s="441"/>
      <c r="H21" s="441"/>
      <c r="I21" s="441"/>
      <c r="J21" s="441"/>
      <c r="K21" s="441"/>
      <c r="L21" s="441"/>
      <c r="M21" s="441"/>
      <c r="N21" s="442"/>
    </row>
    <row r="22" spans="2:14" ht="13.5" thickTop="1" thickBot="1" x14ac:dyDescent="0.25"/>
    <row r="23" spans="2:14" ht="67.5" customHeight="1" thickTop="1" thickBot="1" x14ac:dyDescent="0.25">
      <c r="B23" s="158" t="s">
        <v>2605</v>
      </c>
      <c r="C23" s="158"/>
      <c r="D23" s="440">
        <f>'DATOS DEL PROYECTO I'!S33</f>
        <v>0</v>
      </c>
      <c r="E23" s="441"/>
      <c r="F23" s="441"/>
      <c r="G23" s="441"/>
      <c r="H23" s="441"/>
      <c r="I23" s="441"/>
      <c r="J23" s="441"/>
      <c r="K23" s="441"/>
      <c r="L23" s="441"/>
      <c r="M23" s="441"/>
      <c r="N23" s="442"/>
    </row>
    <row r="24" spans="2:14" ht="13.5" thickTop="1" thickBot="1" x14ac:dyDescent="0.25"/>
    <row r="25" spans="2:14" ht="67.5" customHeight="1" thickTop="1" thickBot="1" x14ac:dyDescent="0.25">
      <c r="B25" s="157" t="s">
        <v>2606</v>
      </c>
      <c r="C25" s="157"/>
      <c r="D25" s="440">
        <f>'DATOS DEL PROYECTO I'!D39</f>
        <v>0</v>
      </c>
      <c r="E25" s="441"/>
      <c r="F25" s="441"/>
      <c r="G25" s="441"/>
      <c r="H25" s="441"/>
      <c r="I25" s="441"/>
      <c r="J25" s="441"/>
      <c r="K25" s="441"/>
      <c r="L25" s="441"/>
      <c r="M25" s="441"/>
      <c r="N25" s="442"/>
    </row>
    <row r="26" spans="2:14" ht="13.5" thickTop="1" thickBot="1" x14ac:dyDescent="0.25"/>
    <row r="27" spans="2:14" ht="13.5" thickTop="1" thickBot="1" x14ac:dyDescent="0.25">
      <c r="B27" s="24" t="s">
        <v>2607</v>
      </c>
      <c r="D27" s="437">
        <f>'DATOS DEL PROYECTO I'!E44</f>
        <v>0</v>
      </c>
      <c r="E27" s="438"/>
      <c r="F27" s="438"/>
      <c r="G27" s="438"/>
      <c r="H27" s="438"/>
      <c r="I27" s="439"/>
    </row>
    <row r="28" spans="2:14" ht="13.5" thickTop="1" thickBot="1" x14ac:dyDescent="0.25"/>
    <row r="29" spans="2:14" ht="13.5" thickTop="1" thickBot="1" x14ac:dyDescent="0.25">
      <c r="B29" s="24" t="s">
        <v>19</v>
      </c>
      <c r="D29" s="443">
        <f>'DATOS DEL PROYECTO I'!E48</f>
        <v>0</v>
      </c>
      <c r="E29" s="443"/>
    </row>
    <row r="30" spans="2:14" ht="13.5" thickTop="1" thickBot="1" x14ac:dyDescent="0.25"/>
    <row r="31" spans="2:14" ht="13.5" thickTop="1" thickBot="1" x14ac:dyDescent="0.25">
      <c r="B31" s="24" t="s">
        <v>2608</v>
      </c>
      <c r="D31" s="437" t="str">
        <f>'DATOS DEL PROYECTO I'!E60</f>
        <v>Obra Nueva</v>
      </c>
      <c r="E31" s="439"/>
    </row>
    <row r="32" spans="2:14" ht="12.75" thickTop="1" x14ac:dyDescent="0.2"/>
    <row r="33" spans="2:14" x14ac:dyDescent="0.2">
      <c r="B33" s="159"/>
      <c r="C33" s="160"/>
      <c r="D33" s="160"/>
      <c r="E33" s="160"/>
      <c r="F33" s="160"/>
      <c r="G33" s="161"/>
      <c r="H33" s="160"/>
      <c r="I33" s="160"/>
      <c r="J33" s="160"/>
      <c r="K33" s="160"/>
      <c r="L33" s="160"/>
      <c r="M33" s="160"/>
      <c r="N33" s="161"/>
    </row>
    <row r="34" spans="2:14" ht="15" customHeight="1" x14ac:dyDescent="0.2">
      <c r="B34" s="451" t="s">
        <v>2609</v>
      </c>
      <c r="C34" s="452"/>
      <c r="D34" s="452"/>
      <c r="E34" s="452"/>
      <c r="F34" s="452"/>
      <c r="G34" s="453"/>
      <c r="H34" s="451" t="s">
        <v>2610</v>
      </c>
      <c r="I34" s="452"/>
      <c r="J34" s="452"/>
      <c r="K34" s="452"/>
      <c r="L34" s="452"/>
      <c r="M34" s="452"/>
      <c r="N34" s="453"/>
    </row>
    <row r="35" spans="2:14" x14ac:dyDescent="0.2">
      <c r="B35" s="162"/>
      <c r="C35" s="163"/>
      <c r="D35" s="163"/>
      <c r="E35" s="163"/>
      <c r="F35" s="163"/>
      <c r="G35" s="164"/>
      <c r="H35" s="163"/>
      <c r="I35" s="163"/>
      <c r="J35" s="163"/>
      <c r="K35" s="163"/>
      <c r="L35" s="163"/>
      <c r="M35" s="163"/>
      <c r="N35" s="164"/>
    </row>
    <row r="36" spans="2:14" x14ac:dyDescent="0.2">
      <c r="B36" s="162"/>
      <c r="C36" s="163"/>
      <c r="D36" s="163"/>
      <c r="E36" s="163"/>
      <c r="F36" s="163"/>
      <c r="G36" s="164"/>
      <c r="H36" s="163"/>
      <c r="I36" s="163"/>
      <c r="J36" s="163"/>
      <c r="K36" s="163"/>
      <c r="L36" s="163"/>
      <c r="M36" s="163"/>
      <c r="N36" s="164"/>
    </row>
    <row r="37" spans="2:14" x14ac:dyDescent="0.2">
      <c r="B37" s="162"/>
      <c r="C37" s="163"/>
      <c r="D37" s="163"/>
      <c r="E37" s="163"/>
      <c r="F37" s="163"/>
      <c r="G37" s="164"/>
      <c r="H37" s="163"/>
      <c r="I37" s="163"/>
      <c r="J37" s="163"/>
      <c r="K37" s="163"/>
      <c r="L37" s="163"/>
      <c r="M37" s="163"/>
      <c r="N37" s="164"/>
    </row>
    <row r="38" spans="2:14" x14ac:dyDescent="0.2">
      <c r="B38" s="162"/>
      <c r="C38" s="163"/>
      <c r="D38" s="163"/>
      <c r="E38" s="163"/>
      <c r="F38" s="163"/>
      <c r="G38" s="164"/>
      <c r="H38" s="163"/>
      <c r="I38" s="163"/>
      <c r="J38" s="163"/>
      <c r="K38" s="163"/>
      <c r="L38" s="163"/>
      <c r="M38" s="163"/>
      <c r="N38" s="164"/>
    </row>
    <row r="39" spans="2:14" x14ac:dyDescent="0.2">
      <c r="B39" s="162"/>
      <c r="C39" s="165"/>
      <c r="D39" s="165"/>
      <c r="E39" s="165"/>
      <c r="F39" s="165"/>
      <c r="G39" s="164"/>
      <c r="H39" s="163"/>
      <c r="I39" s="165"/>
      <c r="J39" s="165"/>
      <c r="K39" s="165"/>
      <c r="L39" s="165"/>
      <c r="M39" s="165"/>
      <c r="N39" s="164"/>
    </row>
    <row r="40" spans="2:14" x14ac:dyDescent="0.2">
      <c r="B40" s="162"/>
      <c r="C40" s="444">
        <f>'DATOS DEL SOLICITANTE'!E48</f>
        <v>0</v>
      </c>
      <c r="D40" s="444"/>
      <c r="E40" s="444"/>
      <c r="F40" s="444"/>
      <c r="G40" s="164"/>
      <c r="H40" s="163"/>
      <c r="I40" s="444">
        <f>'DATOS DEL SOLICITANTE'!E38</f>
        <v>0</v>
      </c>
      <c r="J40" s="444"/>
      <c r="K40" s="444"/>
      <c r="L40" s="444"/>
      <c r="M40" s="444"/>
      <c r="N40" s="164"/>
    </row>
    <row r="41" spans="2:14" x14ac:dyDescent="0.2">
      <c r="B41" s="162"/>
      <c r="C41" s="445"/>
      <c r="D41" s="445"/>
      <c r="E41" s="445"/>
      <c r="F41" s="445"/>
      <c r="G41" s="164"/>
      <c r="H41" s="163"/>
      <c r="I41" s="445"/>
      <c r="J41" s="445"/>
      <c r="K41" s="445"/>
      <c r="L41" s="445"/>
      <c r="M41" s="445"/>
      <c r="N41" s="164"/>
    </row>
    <row r="42" spans="2:14" x14ac:dyDescent="0.2">
      <c r="B42" s="166"/>
      <c r="C42" s="446"/>
      <c r="D42" s="446"/>
      <c r="E42" s="446"/>
      <c r="F42" s="446"/>
      <c r="G42" s="167"/>
      <c r="H42" s="165"/>
      <c r="I42" s="446"/>
      <c r="J42" s="446"/>
      <c r="K42" s="446"/>
      <c r="L42" s="446"/>
      <c r="M42" s="446"/>
      <c r="N42" s="167"/>
    </row>
    <row r="43" spans="2:14" x14ac:dyDescent="0.2">
      <c r="D43" s="159"/>
      <c r="E43" s="160"/>
      <c r="F43" s="160"/>
      <c r="G43" s="160"/>
      <c r="H43" s="160"/>
      <c r="I43" s="160"/>
      <c r="J43" s="160"/>
      <c r="K43" s="161"/>
    </row>
    <row r="44" spans="2:14" ht="15" customHeight="1" x14ac:dyDescent="0.2">
      <c r="D44" s="448" t="s">
        <v>2611</v>
      </c>
      <c r="E44" s="449"/>
      <c r="F44" s="449"/>
      <c r="G44" s="449"/>
      <c r="H44" s="449"/>
      <c r="I44" s="449"/>
      <c r="J44" s="449"/>
      <c r="K44" s="450"/>
    </row>
    <row r="45" spans="2:14" x14ac:dyDescent="0.2">
      <c r="D45" s="448"/>
      <c r="E45" s="449"/>
      <c r="F45" s="449"/>
      <c r="G45" s="449"/>
      <c r="H45" s="449"/>
      <c r="I45" s="449"/>
      <c r="J45" s="449"/>
      <c r="K45" s="450"/>
    </row>
    <row r="46" spans="2:14" x14ac:dyDescent="0.2">
      <c r="D46" s="162"/>
      <c r="E46" s="163"/>
      <c r="F46" s="163"/>
      <c r="G46" s="163"/>
      <c r="H46" s="163"/>
      <c r="I46" s="163"/>
      <c r="J46" s="163"/>
      <c r="K46" s="164"/>
    </row>
    <row r="47" spans="2:14" x14ac:dyDescent="0.2">
      <c r="D47" s="162"/>
      <c r="E47" s="163"/>
      <c r="F47" s="163"/>
      <c r="G47" s="163"/>
      <c r="H47" s="163"/>
      <c r="I47" s="163"/>
      <c r="J47" s="163"/>
      <c r="K47" s="164"/>
    </row>
    <row r="48" spans="2:14" x14ac:dyDescent="0.2">
      <c r="D48" s="162"/>
      <c r="E48" s="163"/>
      <c r="F48" s="163"/>
      <c r="G48" s="163"/>
      <c r="H48" s="163"/>
      <c r="I48" s="163"/>
      <c r="J48" s="163"/>
      <c r="K48" s="164"/>
    </row>
    <row r="49" spans="4:11" x14ac:dyDescent="0.2">
      <c r="D49" s="162"/>
      <c r="E49" s="163"/>
      <c r="F49" s="163"/>
      <c r="G49" s="163"/>
      <c r="H49" s="163"/>
      <c r="I49" s="163"/>
      <c r="J49" s="163"/>
      <c r="K49" s="164"/>
    </row>
    <row r="50" spans="4:11" x14ac:dyDescent="0.2">
      <c r="D50" s="162"/>
      <c r="E50" s="165"/>
      <c r="F50" s="165"/>
      <c r="G50" s="165"/>
      <c r="H50" s="165"/>
      <c r="I50" s="165"/>
      <c r="J50" s="165"/>
      <c r="K50" s="164"/>
    </row>
    <row r="51" spans="4:11" x14ac:dyDescent="0.2">
      <c r="D51" s="162"/>
      <c r="E51" s="444">
        <f>'DATOS DEL SOLICITANTE'!E29:G29</f>
        <v>0</v>
      </c>
      <c r="F51" s="444"/>
      <c r="G51" s="444"/>
      <c r="H51" s="444"/>
      <c r="I51" s="444"/>
      <c r="J51" s="444"/>
      <c r="K51" s="164"/>
    </row>
    <row r="52" spans="4:11" x14ac:dyDescent="0.2">
      <c r="D52" s="162"/>
      <c r="E52" s="445"/>
      <c r="F52" s="445"/>
      <c r="G52" s="445"/>
      <c r="H52" s="445"/>
      <c r="I52" s="445"/>
      <c r="J52" s="445"/>
      <c r="K52" s="164"/>
    </row>
    <row r="53" spans="4:11" x14ac:dyDescent="0.2">
      <c r="D53" s="166"/>
      <c r="E53" s="446"/>
      <c r="F53" s="446"/>
      <c r="G53" s="446"/>
      <c r="H53" s="446"/>
      <c r="I53" s="446"/>
      <c r="J53" s="446"/>
      <c r="K53" s="167"/>
    </row>
  </sheetData>
  <mergeCells count="20">
    <mergeCell ref="E51:J53"/>
    <mergeCell ref="C40:F42"/>
    <mergeCell ref="I40:M42"/>
    <mergeCell ref="B17:C18"/>
    <mergeCell ref="D44:K45"/>
    <mergeCell ref="D29:E29"/>
    <mergeCell ref="D31:E31"/>
    <mergeCell ref="H34:N34"/>
    <mergeCell ref="D23:N23"/>
    <mergeCell ref="D25:N25"/>
    <mergeCell ref="D27:I27"/>
    <mergeCell ref="B34:G34"/>
    <mergeCell ref="B19:C19"/>
    <mergeCell ref="D19:E19"/>
    <mergeCell ref="D9:I9"/>
    <mergeCell ref="D11:I11"/>
    <mergeCell ref="D13:I13"/>
    <mergeCell ref="D21:N21"/>
    <mergeCell ref="D15:E15"/>
    <mergeCell ref="D17:E17"/>
  </mergeCells>
  <pageMargins left="0" right="0" top="0.11811023622047245" bottom="7.874015748031496E-2" header="0.31496062992125984" footer="0.31496062992125984"/>
  <pageSetup orientation="portrait" r:id="rId1"/>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T80"/>
  <sheetViews>
    <sheetView zoomScale="90" zoomScaleNormal="90" workbookViewId="0">
      <selection activeCell="N49" sqref="N49"/>
    </sheetView>
  </sheetViews>
  <sheetFormatPr baseColWidth="10" defaultRowHeight="12" x14ac:dyDescent="0.2"/>
  <cols>
    <col min="1" max="2" width="3.7109375" style="34" customWidth="1"/>
    <col min="3" max="3" width="29" style="34" customWidth="1"/>
    <col min="4" max="4" width="17.85546875" style="34" customWidth="1"/>
    <col min="5" max="5" width="16.42578125" style="34" customWidth="1"/>
    <col min="6" max="6" width="16.85546875" style="34" bestFit="1" customWidth="1"/>
    <col min="7" max="7" width="15.85546875" style="34" customWidth="1"/>
    <col min="8" max="13" width="16.85546875" style="34" bestFit="1" customWidth="1"/>
    <col min="14" max="14" width="16.42578125" style="34" bestFit="1" customWidth="1"/>
    <col min="15" max="16384" width="11.42578125" style="34"/>
  </cols>
  <sheetData>
    <row r="1" spans="1:20" x14ac:dyDescent="0.2">
      <c r="A1" s="24"/>
      <c r="B1" s="24"/>
      <c r="C1" s="24"/>
      <c r="D1" s="24"/>
      <c r="E1" s="24"/>
      <c r="F1" s="24"/>
      <c r="G1" s="24"/>
      <c r="H1" s="24"/>
      <c r="I1" s="24"/>
      <c r="J1" s="24"/>
      <c r="K1" s="24"/>
      <c r="L1" s="24"/>
      <c r="M1" s="24"/>
      <c r="N1" s="24"/>
      <c r="O1" s="24"/>
      <c r="P1" s="24"/>
      <c r="Q1" s="24"/>
      <c r="R1" s="24"/>
      <c r="S1" s="24"/>
      <c r="T1" s="24"/>
    </row>
    <row r="2" spans="1:20" x14ac:dyDescent="0.2">
      <c r="A2" s="24"/>
      <c r="B2" s="24"/>
      <c r="C2" s="24"/>
      <c r="D2" s="24"/>
      <c r="E2" s="24"/>
      <c r="F2" s="24"/>
      <c r="G2" s="24"/>
      <c r="H2" s="24"/>
      <c r="I2" s="24"/>
      <c r="J2" s="24"/>
      <c r="K2" s="24"/>
      <c r="L2" s="24"/>
      <c r="M2" s="24"/>
      <c r="N2" s="24"/>
      <c r="O2" s="24"/>
      <c r="P2" s="24"/>
      <c r="Q2" s="24"/>
      <c r="R2" s="24"/>
      <c r="S2" s="24"/>
      <c r="T2" s="24"/>
    </row>
    <row r="3" spans="1:20" x14ac:dyDescent="0.2">
      <c r="A3" s="24"/>
      <c r="B3" s="24"/>
      <c r="C3" s="24"/>
      <c r="D3" s="24"/>
      <c r="E3" s="24"/>
      <c r="F3" s="24"/>
      <c r="G3" s="24"/>
      <c r="H3" s="24"/>
      <c r="I3" s="24"/>
      <c r="J3" s="24"/>
      <c r="K3" s="24"/>
      <c r="L3" s="24"/>
      <c r="M3" s="24"/>
      <c r="N3" s="24"/>
      <c r="O3" s="24"/>
      <c r="P3" s="24"/>
      <c r="Q3" s="24"/>
      <c r="R3" s="24"/>
      <c r="S3" s="24"/>
      <c r="T3" s="24"/>
    </row>
    <row r="4" spans="1:20" x14ac:dyDescent="0.2">
      <c r="A4" s="24"/>
      <c r="B4" s="24"/>
      <c r="C4" s="24"/>
      <c r="D4" s="24"/>
      <c r="E4" s="24"/>
      <c r="F4" s="24"/>
      <c r="G4" s="24"/>
      <c r="H4" s="24"/>
      <c r="I4" s="24"/>
      <c r="J4" s="24"/>
      <c r="K4" s="24"/>
      <c r="L4" s="24"/>
      <c r="M4" s="24"/>
      <c r="N4" s="24"/>
      <c r="O4" s="24"/>
      <c r="P4" s="24"/>
      <c r="Q4" s="24"/>
      <c r="R4" s="24"/>
      <c r="S4" s="24"/>
      <c r="T4" s="24"/>
    </row>
    <row r="5" spans="1:20" x14ac:dyDescent="0.2">
      <c r="A5" s="24"/>
      <c r="B5" s="24"/>
      <c r="C5" s="24"/>
      <c r="D5" s="24"/>
      <c r="E5" s="24"/>
      <c r="F5" s="24"/>
      <c r="G5" s="24"/>
      <c r="H5" s="24"/>
      <c r="I5" s="24"/>
      <c r="J5" s="24"/>
      <c r="K5" s="24"/>
      <c r="L5" s="24"/>
      <c r="M5" s="24"/>
      <c r="N5" s="24"/>
      <c r="O5" s="24"/>
      <c r="P5" s="24"/>
      <c r="Q5" s="24"/>
      <c r="R5" s="24"/>
      <c r="S5" s="24"/>
      <c r="T5" s="24"/>
    </row>
    <row r="6" spans="1:20" x14ac:dyDescent="0.2">
      <c r="A6" s="24"/>
      <c r="B6" s="24"/>
      <c r="C6" s="24"/>
      <c r="D6" s="24"/>
      <c r="E6" s="24"/>
      <c r="F6" s="24"/>
      <c r="G6" s="24"/>
      <c r="H6" s="24"/>
      <c r="I6" s="24"/>
      <c r="J6" s="24"/>
      <c r="K6" s="24"/>
      <c r="L6" s="24"/>
      <c r="M6" s="24"/>
      <c r="N6" s="24"/>
      <c r="O6" s="24"/>
      <c r="P6" s="24"/>
      <c r="Q6" s="24"/>
      <c r="R6" s="24"/>
      <c r="S6" s="24"/>
      <c r="T6" s="24"/>
    </row>
    <row r="7" spans="1:20" x14ac:dyDescent="0.2">
      <c r="A7" s="24"/>
      <c r="B7" s="24"/>
      <c r="C7" s="24"/>
      <c r="D7" s="24"/>
      <c r="E7" s="24"/>
      <c r="F7" s="24"/>
      <c r="G7" s="24"/>
      <c r="H7" s="24"/>
      <c r="I7" s="24"/>
      <c r="J7" s="24"/>
      <c r="K7" s="24"/>
      <c r="L7" s="24"/>
      <c r="M7" s="24"/>
      <c r="N7" s="24"/>
      <c r="O7" s="24"/>
      <c r="P7" s="24"/>
      <c r="Q7" s="24"/>
      <c r="R7" s="24"/>
      <c r="S7" s="24"/>
      <c r="T7" s="24"/>
    </row>
    <row r="8" spans="1:20" x14ac:dyDescent="0.2">
      <c r="A8" s="24"/>
      <c r="B8" s="24"/>
      <c r="C8" s="24"/>
      <c r="D8" s="24"/>
      <c r="E8" s="24"/>
      <c r="F8" s="24"/>
      <c r="G8" s="24"/>
      <c r="H8" s="24"/>
      <c r="I8" s="24"/>
      <c r="J8" s="24"/>
      <c r="K8" s="24"/>
      <c r="L8" s="24"/>
      <c r="M8" s="24"/>
      <c r="N8" s="24"/>
      <c r="O8" s="24"/>
      <c r="P8" s="24"/>
      <c r="Q8" s="24"/>
      <c r="R8" s="24"/>
      <c r="S8" s="24"/>
      <c r="T8" s="24"/>
    </row>
    <row r="9" spans="1:20" ht="14.25" x14ac:dyDescent="0.25">
      <c r="A9" s="24"/>
      <c r="B9" s="25" t="s">
        <v>192</v>
      </c>
      <c r="C9" s="24"/>
      <c r="D9" s="24"/>
      <c r="E9" s="24"/>
      <c r="F9" s="24"/>
      <c r="G9" s="24"/>
      <c r="H9" s="24"/>
      <c r="I9" s="24"/>
      <c r="J9" s="24"/>
      <c r="K9" s="24"/>
      <c r="L9" s="24"/>
      <c r="M9" s="24"/>
      <c r="N9" s="24"/>
      <c r="O9" s="24"/>
      <c r="P9" s="24"/>
      <c r="Q9" s="24"/>
      <c r="R9" s="24"/>
      <c r="S9" s="24"/>
      <c r="T9" s="24"/>
    </row>
    <row r="10" spans="1:20" ht="12.75" thickBot="1" x14ac:dyDescent="0.25">
      <c r="A10" s="24"/>
      <c r="B10" s="24"/>
      <c r="C10" s="24"/>
      <c r="D10" s="24"/>
      <c r="E10" s="24"/>
      <c r="F10" s="24"/>
      <c r="G10" s="24"/>
      <c r="H10" s="24"/>
      <c r="I10" s="24"/>
      <c r="J10" s="24"/>
      <c r="K10" s="24"/>
      <c r="L10" s="24"/>
      <c r="M10" s="24"/>
      <c r="N10" s="24"/>
      <c r="O10" s="24"/>
      <c r="P10" s="24"/>
      <c r="Q10" s="24"/>
      <c r="R10" s="24"/>
      <c r="S10" s="24"/>
      <c r="T10" s="24"/>
    </row>
    <row r="11" spans="1:20" ht="13.5" thickTop="1" thickBot="1" x14ac:dyDescent="0.25">
      <c r="A11" s="24"/>
      <c r="B11" s="24"/>
      <c r="C11" s="126" t="s">
        <v>2562</v>
      </c>
      <c r="D11" s="457" t="s">
        <v>2569</v>
      </c>
      <c r="E11" s="457"/>
      <c r="F11" s="457"/>
      <c r="G11" s="24"/>
      <c r="H11" s="24"/>
      <c r="I11" s="24"/>
      <c r="J11" s="24"/>
      <c r="K11" s="24"/>
      <c r="L11" s="24"/>
      <c r="M11" s="24"/>
      <c r="N11" s="24"/>
      <c r="O11" s="24"/>
      <c r="P11" s="24"/>
      <c r="Q11" s="24"/>
      <c r="R11" s="24"/>
      <c r="S11" s="24"/>
      <c r="T11" s="24"/>
    </row>
    <row r="12" spans="1:20" ht="13.5" thickTop="1" thickBot="1" x14ac:dyDescent="0.25">
      <c r="A12" s="24"/>
      <c r="B12" s="24"/>
      <c r="C12" s="105" t="e">
        <f>INVERSIÓN!F20+SUM(INVERSIÓN!E34:E41)</f>
        <v>#DIV/0!</v>
      </c>
      <c r="D12" s="458">
        <f>SUM(INVERSIÓN!J34:J41)</f>
        <v>0</v>
      </c>
      <c r="E12" s="458"/>
      <c r="F12" s="458"/>
      <c r="G12" s="24"/>
      <c r="H12" s="24"/>
      <c r="I12" s="24"/>
      <c r="J12" s="24"/>
      <c r="K12" s="24"/>
      <c r="L12" s="24"/>
      <c r="M12" s="24"/>
      <c r="N12" s="24"/>
      <c r="O12" s="24"/>
      <c r="P12" s="24"/>
      <c r="Q12" s="24"/>
      <c r="R12" s="24"/>
      <c r="S12" s="24"/>
      <c r="T12" s="24"/>
    </row>
    <row r="13" spans="1:20" ht="12.75" thickTop="1" x14ac:dyDescent="0.2">
      <c r="A13" s="24"/>
      <c r="B13" s="24"/>
      <c r="C13" s="24"/>
      <c r="D13" s="24"/>
      <c r="E13" s="24"/>
      <c r="F13" s="24"/>
      <c r="G13" s="24"/>
      <c r="H13" s="24"/>
      <c r="I13" s="24"/>
      <c r="J13" s="24"/>
      <c r="K13" s="24"/>
      <c r="L13" s="24"/>
      <c r="M13" s="24"/>
      <c r="N13" s="24"/>
      <c r="O13" s="24"/>
      <c r="P13" s="24"/>
      <c r="Q13" s="24"/>
      <c r="R13" s="24"/>
      <c r="S13" s="24"/>
      <c r="T13" s="24"/>
    </row>
    <row r="14" spans="1:20" ht="13.5" hidden="1" x14ac:dyDescent="0.25">
      <c r="A14" s="24"/>
      <c r="B14" s="24"/>
      <c r="C14" s="42" t="s">
        <v>193</v>
      </c>
      <c r="D14" s="24"/>
      <c r="E14" s="24"/>
      <c r="F14" s="24"/>
      <c r="G14" s="24"/>
      <c r="H14" s="24"/>
      <c r="I14" s="24"/>
      <c r="J14" s="24"/>
      <c r="K14" s="24"/>
      <c r="L14" s="24"/>
      <c r="M14" s="24"/>
      <c r="N14" s="24"/>
      <c r="O14" s="24"/>
      <c r="P14" s="24"/>
      <c r="Q14" s="24"/>
      <c r="R14" s="24"/>
      <c r="S14" s="24"/>
      <c r="T14" s="24"/>
    </row>
    <row r="15" spans="1:20" x14ac:dyDescent="0.2">
      <c r="A15" s="24"/>
      <c r="B15" s="24"/>
      <c r="C15" s="24"/>
      <c r="D15" s="24"/>
      <c r="E15" s="24"/>
      <c r="F15" s="24"/>
      <c r="G15" s="24"/>
      <c r="H15" s="24"/>
      <c r="I15" s="24"/>
      <c r="J15" s="24"/>
      <c r="K15" s="24"/>
      <c r="L15" s="24"/>
      <c r="M15" s="24"/>
      <c r="N15" s="24"/>
      <c r="O15" s="24"/>
      <c r="P15" s="24"/>
      <c r="Q15" s="24"/>
      <c r="R15" s="24"/>
      <c r="S15" s="24"/>
      <c r="T15" s="24"/>
    </row>
    <row r="16" spans="1:20" ht="13.5" hidden="1" x14ac:dyDescent="0.25">
      <c r="A16" s="24"/>
      <c r="B16" s="24"/>
      <c r="C16" s="127" t="s">
        <v>194</v>
      </c>
      <c r="D16" s="127" t="s">
        <v>158</v>
      </c>
      <c r="E16" s="127" t="s">
        <v>91</v>
      </c>
      <c r="F16" s="127" t="s">
        <v>92</v>
      </c>
      <c r="G16" s="127" t="s">
        <v>93</v>
      </c>
      <c r="H16" s="127" t="s">
        <v>94</v>
      </c>
      <c r="I16" s="127" t="s">
        <v>95</v>
      </c>
      <c r="J16" s="127" t="s">
        <v>96</v>
      </c>
      <c r="K16" s="127" t="s">
        <v>97</v>
      </c>
      <c r="L16" s="127" t="s">
        <v>98</v>
      </c>
      <c r="M16" s="127" t="s">
        <v>99</v>
      </c>
      <c r="N16" s="24"/>
      <c r="O16" s="24"/>
      <c r="P16" s="24"/>
      <c r="Q16" s="24"/>
      <c r="R16" s="24"/>
      <c r="S16" s="24"/>
      <c r="T16" s="24"/>
    </row>
    <row r="17" spans="1:20" ht="13.5" hidden="1" x14ac:dyDescent="0.25">
      <c r="A17" s="24"/>
      <c r="B17" s="24"/>
      <c r="C17" s="128" t="s">
        <v>195</v>
      </c>
      <c r="D17" s="129">
        <f>SUBTOTAL(9,'COSTOS I'!N$19:N$48)</f>
        <v>0</v>
      </c>
      <c r="E17" s="129">
        <f>SUBTOTAL(9,'COSTOS I'!O$19:O$48)</f>
        <v>0</v>
      </c>
      <c r="F17" s="129">
        <f>SUBTOTAL(9,'COSTOS I'!P$19:P$48)</f>
        <v>0</v>
      </c>
      <c r="G17" s="129">
        <f>SUBTOTAL(9,'COSTOS I'!Q$19:Q$48)</f>
        <v>0</v>
      </c>
      <c r="H17" s="129">
        <f>SUBTOTAL(9,'COSTOS I'!R$19:R$48)</f>
        <v>0</v>
      </c>
      <c r="I17" s="129">
        <f>SUBTOTAL(9,'COSTOS I'!S$19:S$48)</f>
        <v>0</v>
      </c>
      <c r="J17" s="129">
        <f>SUBTOTAL(9,'COSTOS I'!T$19:T$48)</f>
        <v>0</v>
      </c>
      <c r="K17" s="129">
        <f>SUBTOTAL(9,'COSTOS I'!U$19:U$48)</f>
        <v>0</v>
      </c>
      <c r="L17" s="129">
        <f>SUBTOTAL(9,'COSTOS I'!V$19:V$48)</f>
        <v>0</v>
      </c>
      <c r="M17" s="129">
        <f>SUBTOTAL(9,'COSTOS I'!W$19:W$48)</f>
        <v>0</v>
      </c>
      <c r="N17" s="24"/>
      <c r="O17" s="24"/>
      <c r="P17" s="24"/>
      <c r="Q17" s="24"/>
      <c r="R17" s="24"/>
      <c r="S17" s="24"/>
      <c r="T17" s="24"/>
    </row>
    <row r="18" spans="1:20" ht="13.5" hidden="1" x14ac:dyDescent="0.25">
      <c r="A18" s="24"/>
      <c r="B18" s="24"/>
      <c r="C18" s="128" t="s">
        <v>196</v>
      </c>
      <c r="D18" s="129">
        <f>SUBTOTAL(9,'COSTOS II'!J20:J24)</f>
        <v>0</v>
      </c>
      <c r="E18" s="129">
        <f>SUBTOTAL(9,'COSTOS II'!K20:K24)</f>
        <v>0</v>
      </c>
      <c r="F18" s="129">
        <f>SUBTOTAL(9,'COSTOS II'!L20:L24)</f>
        <v>0</v>
      </c>
      <c r="G18" s="129">
        <f>SUBTOTAL(9,'COSTOS II'!M20:M24)</f>
        <v>0</v>
      </c>
      <c r="H18" s="129">
        <f>SUBTOTAL(9,'COSTOS II'!N20:N24)</f>
        <v>0</v>
      </c>
      <c r="I18" s="129">
        <f>SUBTOTAL(9,'COSTOS II'!O20:O24)</f>
        <v>0</v>
      </c>
      <c r="J18" s="129">
        <f>SUBTOTAL(9,'COSTOS II'!P20:P24)</f>
        <v>0</v>
      </c>
      <c r="K18" s="129">
        <f>SUBTOTAL(9,'COSTOS II'!Q20:Q24)</f>
        <v>0</v>
      </c>
      <c r="L18" s="129">
        <f>SUBTOTAL(9,'COSTOS II'!R20:R24)</f>
        <v>0</v>
      </c>
      <c r="M18" s="129">
        <f>SUBTOTAL(9,'COSTOS II'!S20:S24)</f>
        <v>0</v>
      </c>
      <c r="N18" s="24"/>
      <c r="O18" s="24"/>
      <c r="P18" s="24"/>
      <c r="Q18" s="24"/>
      <c r="R18" s="24"/>
      <c r="S18" s="24"/>
      <c r="T18" s="24"/>
    </row>
    <row r="19" spans="1:20" ht="13.5" hidden="1" x14ac:dyDescent="0.25">
      <c r="A19" s="24"/>
      <c r="B19" s="24"/>
      <c r="C19" s="128" t="s">
        <v>197</v>
      </c>
      <c r="D19" s="129">
        <f>'COSTOS III'!C22</f>
        <v>0</v>
      </c>
      <c r="E19" s="129">
        <f>'COSTOS III'!D22</f>
        <v>0</v>
      </c>
      <c r="F19" s="129">
        <f>'COSTOS III'!F22</f>
        <v>0</v>
      </c>
      <c r="G19" s="129">
        <f>'COSTOS III'!G22</f>
        <v>0</v>
      </c>
      <c r="H19" s="129">
        <f>'COSTOS III'!H22</f>
        <v>0</v>
      </c>
      <c r="I19" s="129">
        <f>'COSTOS III'!I22</f>
        <v>0</v>
      </c>
      <c r="J19" s="129">
        <f>'COSTOS III'!J22</f>
        <v>0</v>
      </c>
      <c r="K19" s="129">
        <f>'COSTOS III'!K22</f>
        <v>0</v>
      </c>
      <c r="L19" s="129">
        <f>'COSTOS III'!L22</f>
        <v>0</v>
      </c>
      <c r="M19" s="129">
        <f>'COSTOS III'!M22</f>
        <v>0</v>
      </c>
      <c r="N19" s="24"/>
      <c r="O19" s="24"/>
      <c r="P19" s="24"/>
      <c r="Q19" s="24"/>
      <c r="R19" s="24"/>
      <c r="S19" s="24"/>
      <c r="T19" s="24"/>
    </row>
    <row r="20" spans="1:20" ht="13.5" hidden="1" x14ac:dyDescent="0.25">
      <c r="A20" s="24"/>
      <c r="B20" s="24"/>
      <c r="C20" s="128" t="s">
        <v>198</v>
      </c>
      <c r="D20" s="129">
        <f>'COSTOS III'!C30</f>
        <v>0</v>
      </c>
      <c r="E20" s="129">
        <f>'COSTOS III'!D30</f>
        <v>0</v>
      </c>
      <c r="F20" s="129">
        <f>'COSTOS III'!F30</f>
        <v>0</v>
      </c>
      <c r="G20" s="129">
        <f>'COSTOS III'!G30</f>
        <v>0</v>
      </c>
      <c r="H20" s="129">
        <f>'COSTOS III'!H30</f>
        <v>0</v>
      </c>
      <c r="I20" s="129">
        <f>'COSTOS III'!I30</f>
        <v>0</v>
      </c>
      <c r="J20" s="129">
        <f>'COSTOS III'!J30</f>
        <v>0</v>
      </c>
      <c r="K20" s="129">
        <f>'COSTOS III'!K30</f>
        <v>0</v>
      </c>
      <c r="L20" s="129">
        <f>'COSTOS III'!L30</f>
        <v>0</v>
      </c>
      <c r="M20" s="129">
        <f>'COSTOS III'!M30</f>
        <v>0</v>
      </c>
      <c r="N20" s="24"/>
      <c r="O20" s="24"/>
      <c r="P20" s="24"/>
      <c r="Q20" s="24"/>
      <c r="R20" s="24"/>
      <c r="S20" s="24"/>
      <c r="T20" s="24"/>
    </row>
    <row r="21" spans="1:20" ht="13.5" hidden="1" x14ac:dyDescent="0.25">
      <c r="A21" s="24"/>
      <c r="B21" s="24"/>
      <c r="C21" s="128" t="s">
        <v>199</v>
      </c>
      <c r="D21" s="130">
        <f>SUM(D17:D20)</f>
        <v>0</v>
      </c>
      <c r="E21" s="130">
        <f t="shared" ref="E21:M21" si="0">SUM(E17:E20)</f>
        <v>0</v>
      </c>
      <c r="F21" s="130">
        <f t="shared" si="0"/>
        <v>0</v>
      </c>
      <c r="G21" s="130">
        <f t="shared" si="0"/>
        <v>0</v>
      </c>
      <c r="H21" s="130">
        <f t="shared" si="0"/>
        <v>0</v>
      </c>
      <c r="I21" s="130">
        <f t="shared" si="0"/>
        <v>0</v>
      </c>
      <c r="J21" s="130">
        <f t="shared" si="0"/>
        <v>0</v>
      </c>
      <c r="K21" s="130">
        <f t="shared" si="0"/>
        <v>0</v>
      </c>
      <c r="L21" s="130">
        <f t="shared" si="0"/>
        <v>0</v>
      </c>
      <c r="M21" s="130">
        <f t="shared" si="0"/>
        <v>0</v>
      </c>
      <c r="N21" s="42"/>
      <c r="O21" s="24"/>
      <c r="P21" s="24"/>
      <c r="Q21" s="24"/>
      <c r="R21" s="24"/>
      <c r="S21" s="24"/>
      <c r="T21" s="24"/>
    </row>
    <row r="22" spans="1:20" hidden="1" x14ac:dyDescent="0.2">
      <c r="A22" s="24"/>
      <c r="B22" s="24"/>
      <c r="C22" s="24"/>
      <c r="D22" s="24"/>
      <c r="E22" s="24"/>
      <c r="F22" s="24"/>
      <c r="G22" s="24"/>
      <c r="H22" s="24"/>
      <c r="I22" s="24"/>
      <c r="J22" s="24"/>
      <c r="K22" s="24"/>
      <c r="L22" s="24"/>
      <c r="M22" s="24"/>
      <c r="N22" s="24"/>
      <c r="O22" s="24"/>
      <c r="P22" s="24"/>
      <c r="Q22" s="24"/>
      <c r="R22" s="24"/>
      <c r="S22" s="24"/>
      <c r="T22" s="24"/>
    </row>
    <row r="23" spans="1:20" ht="13.5" hidden="1" x14ac:dyDescent="0.25">
      <c r="A23" s="24"/>
      <c r="B23" s="24"/>
      <c r="C23" s="42" t="s">
        <v>200</v>
      </c>
      <c r="D23" s="24"/>
      <c r="E23" s="24"/>
      <c r="F23" s="24"/>
      <c r="G23" s="24"/>
      <c r="H23" s="24"/>
      <c r="I23" s="24"/>
      <c r="J23" s="24"/>
      <c r="K23" s="24"/>
      <c r="L23" s="24"/>
      <c r="M23" s="24"/>
      <c r="N23" s="24"/>
      <c r="O23" s="24"/>
      <c r="P23" s="24"/>
      <c r="Q23" s="24"/>
      <c r="R23" s="24"/>
      <c r="S23" s="24"/>
      <c r="T23" s="24"/>
    </row>
    <row r="24" spans="1:20" hidden="1" x14ac:dyDescent="0.2">
      <c r="A24" s="24"/>
      <c r="B24" s="24"/>
      <c r="C24" s="24"/>
      <c r="D24" s="24"/>
      <c r="E24" s="24"/>
      <c r="F24" s="24"/>
      <c r="G24" s="24"/>
      <c r="H24" s="24"/>
      <c r="I24" s="24"/>
      <c r="J24" s="24"/>
      <c r="K24" s="24"/>
      <c r="L24" s="24"/>
      <c r="M24" s="24"/>
      <c r="N24" s="24"/>
      <c r="O24" s="24"/>
      <c r="P24" s="24"/>
      <c r="Q24" s="24"/>
      <c r="R24" s="24"/>
      <c r="S24" s="24"/>
      <c r="T24" s="24"/>
    </row>
    <row r="25" spans="1:20" ht="13.5" hidden="1" x14ac:dyDescent="0.25">
      <c r="A25" s="24"/>
      <c r="B25" s="24"/>
      <c r="C25" s="128" t="s">
        <v>194</v>
      </c>
      <c r="D25" s="127" t="s">
        <v>158</v>
      </c>
      <c r="E25" s="127" t="s">
        <v>91</v>
      </c>
      <c r="F25" s="127" t="s">
        <v>92</v>
      </c>
      <c r="G25" s="127" t="s">
        <v>93</v>
      </c>
      <c r="H25" s="127" t="s">
        <v>94</v>
      </c>
      <c r="I25" s="127" t="s">
        <v>95</v>
      </c>
      <c r="J25" s="127" t="s">
        <v>96</v>
      </c>
      <c r="K25" s="127" t="s">
        <v>97</v>
      </c>
      <c r="L25" s="127" t="s">
        <v>98</v>
      </c>
      <c r="M25" s="127" t="s">
        <v>99</v>
      </c>
      <c r="N25" s="24"/>
      <c r="O25" s="24"/>
      <c r="P25" s="24"/>
      <c r="Q25" s="24"/>
      <c r="R25" s="24"/>
      <c r="S25" s="24"/>
      <c r="T25" s="24"/>
    </row>
    <row r="26" spans="1:20" ht="13.5" hidden="1" x14ac:dyDescent="0.25">
      <c r="A26" s="24"/>
      <c r="B26" s="24"/>
      <c r="C26" s="128" t="s">
        <v>201</v>
      </c>
      <c r="D26" s="129">
        <f>'BENEFICIOS I'!R96</f>
        <v>0</v>
      </c>
      <c r="E26" s="129">
        <f>'BENEFICIOS I'!S96</f>
        <v>0</v>
      </c>
      <c r="F26" s="129">
        <f>'BENEFICIOS I'!T96</f>
        <v>0</v>
      </c>
      <c r="G26" s="129">
        <f>'BENEFICIOS I'!U96</f>
        <v>0</v>
      </c>
      <c r="H26" s="129">
        <f>'BENEFICIOS I'!V96</f>
        <v>0</v>
      </c>
      <c r="I26" s="129">
        <f>'BENEFICIOS I'!W96</f>
        <v>0</v>
      </c>
      <c r="J26" s="129">
        <f>'BENEFICIOS I'!X96</f>
        <v>0</v>
      </c>
      <c r="K26" s="129">
        <f>'BENEFICIOS I'!Y96</f>
        <v>0</v>
      </c>
      <c r="L26" s="129">
        <f>'BENEFICIOS I'!Z96</f>
        <v>0</v>
      </c>
      <c r="M26" s="129">
        <f>'BENEFICIOS I'!AA96</f>
        <v>0</v>
      </c>
      <c r="N26" s="24"/>
      <c r="O26" s="24"/>
      <c r="P26" s="24"/>
      <c r="Q26" s="24"/>
      <c r="R26" s="24"/>
      <c r="S26" s="24"/>
      <c r="T26" s="24"/>
    </row>
    <row r="27" spans="1:20" ht="13.5" hidden="1" x14ac:dyDescent="0.25">
      <c r="A27" s="24"/>
      <c r="B27" s="24"/>
      <c r="C27" s="128" t="s">
        <v>202</v>
      </c>
      <c r="D27" s="129">
        <f>'BENEFICIOS I'!R97</f>
        <v>0</v>
      </c>
      <c r="E27" s="129">
        <f>'BENEFICIOS I'!S97</f>
        <v>0</v>
      </c>
      <c r="F27" s="129">
        <f>'BENEFICIOS I'!T97</f>
        <v>0</v>
      </c>
      <c r="G27" s="129">
        <f>'BENEFICIOS I'!U97</f>
        <v>0</v>
      </c>
      <c r="H27" s="129">
        <f>'BENEFICIOS I'!V97</f>
        <v>0</v>
      </c>
      <c r="I27" s="129">
        <f>'BENEFICIOS I'!W97</f>
        <v>0</v>
      </c>
      <c r="J27" s="129">
        <f>'BENEFICIOS I'!X97</f>
        <v>0</v>
      </c>
      <c r="K27" s="129">
        <f>'BENEFICIOS I'!Y97</f>
        <v>0</v>
      </c>
      <c r="L27" s="129">
        <f>'BENEFICIOS I'!Z97</f>
        <v>0</v>
      </c>
      <c r="M27" s="129">
        <f>'BENEFICIOS I'!AA97</f>
        <v>0</v>
      </c>
      <c r="N27" s="24"/>
      <c r="O27" s="24"/>
      <c r="P27" s="24"/>
      <c r="Q27" s="24"/>
      <c r="R27" s="24"/>
      <c r="S27" s="24"/>
      <c r="T27" s="24"/>
    </row>
    <row r="28" spans="1:20" ht="13.5" hidden="1" x14ac:dyDescent="0.25">
      <c r="A28" s="24"/>
      <c r="B28" s="24"/>
      <c r="C28" s="128" t="s">
        <v>22</v>
      </c>
      <c r="D28" s="130">
        <f>SUM(D26:D27)</f>
        <v>0</v>
      </c>
      <c r="E28" s="130">
        <f t="shared" ref="E28:M28" si="1">SUM(E26:E27)</f>
        <v>0</v>
      </c>
      <c r="F28" s="130">
        <f t="shared" si="1"/>
        <v>0</v>
      </c>
      <c r="G28" s="130">
        <f t="shared" si="1"/>
        <v>0</v>
      </c>
      <c r="H28" s="130">
        <f t="shared" si="1"/>
        <v>0</v>
      </c>
      <c r="I28" s="130">
        <f t="shared" si="1"/>
        <v>0</v>
      </c>
      <c r="J28" s="130">
        <f t="shared" si="1"/>
        <v>0</v>
      </c>
      <c r="K28" s="130">
        <f t="shared" si="1"/>
        <v>0</v>
      </c>
      <c r="L28" s="130">
        <f t="shared" si="1"/>
        <v>0</v>
      </c>
      <c r="M28" s="130">
        <f t="shared" si="1"/>
        <v>0</v>
      </c>
      <c r="N28" s="24"/>
      <c r="O28" s="24"/>
      <c r="P28" s="24"/>
      <c r="Q28" s="24"/>
      <c r="R28" s="24"/>
      <c r="S28" s="24"/>
      <c r="T28" s="24"/>
    </row>
    <row r="29" spans="1:20" x14ac:dyDescent="0.2">
      <c r="A29" s="24"/>
      <c r="B29" s="24"/>
      <c r="C29" s="24"/>
      <c r="D29" s="24"/>
      <c r="E29" s="24"/>
      <c r="F29" s="24"/>
      <c r="G29" s="24"/>
      <c r="H29" s="24"/>
      <c r="I29" s="24"/>
      <c r="J29" s="24"/>
      <c r="K29" s="24"/>
      <c r="L29" s="24"/>
      <c r="M29" s="24"/>
      <c r="N29" s="24"/>
      <c r="O29" s="24"/>
      <c r="P29" s="24"/>
      <c r="Q29" s="24"/>
      <c r="R29" s="24"/>
      <c r="S29" s="24"/>
      <c r="T29" s="24"/>
    </row>
    <row r="30" spans="1:20" x14ac:dyDescent="0.2">
      <c r="A30" s="24"/>
      <c r="B30" s="24"/>
      <c r="C30" s="24"/>
      <c r="D30" s="24"/>
      <c r="E30" s="24"/>
      <c r="F30" s="24"/>
      <c r="G30" s="24"/>
      <c r="H30" s="24"/>
      <c r="I30" s="24"/>
      <c r="J30" s="24"/>
      <c r="K30" s="24"/>
      <c r="L30" s="24"/>
      <c r="M30" s="24"/>
      <c r="N30" s="24"/>
      <c r="O30" s="24"/>
      <c r="P30" s="24"/>
      <c r="Q30" s="24"/>
      <c r="R30" s="24"/>
      <c r="S30" s="24"/>
      <c r="T30" s="24"/>
    </row>
    <row r="31" spans="1:20" ht="13.5" x14ac:dyDescent="0.25">
      <c r="A31" s="24"/>
      <c r="B31" s="24"/>
      <c r="C31" s="42" t="s">
        <v>2554</v>
      </c>
      <c r="D31" s="24"/>
      <c r="E31" s="24"/>
      <c r="F31" s="24"/>
      <c r="G31" s="24"/>
      <c r="H31" s="24"/>
      <c r="I31" s="24"/>
      <c r="J31" s="24"/>
      <c r="K31" s="24"/>
      <c r="L31" s="24"/>
      <c r="M31" s="24"/>
      <c r="N31" s="24"/>
      <c r="O31" s="24"/>
      <c r="P31" s="24"/>
      <c r="Q31" s="24"/>
      <c r="R31" s="24"/>
      <c r="S31" s="24"/>
      <c r="T31" s="24"/>
    </row>
    <row r="32" spans="1:20" x14ac:dyDescent="0.2">
      <c r="A32" s="24"/>
      <c r="B32" s="24"/>
      <c r="C32" s="24"/>
      <c r="D32" s="24"/>
      <c r="E32" s="24"/>
      <c r="F32" s="24"/>
      <c r="G32" s="24"/>
      <c r="H32" s="24"/>
      <c r="I32" s="24"/>
      <c r="J32" s="24"/>
      <c r="K32" s="24"/>
      <c r="L32" s="24"/>
      <c r="M32" s="24"/>
      <c r="N32" s="24"/>
      <c r="O32" s="24"/>
      <c r="P32" s="24"/>
      <c r="Q32" s="24"/>
      <c r="R32" s="24"/>
      <c r="S32" s="24"/>
      <c r="T32" s="24"/>
    </row>
    <row r="33" spans="1:20" x14ac:dyDescent="0.2">
      <c r="A33" s="24"/>
      <c r="B33" s="24"/>
      <c r="C33" s="24"/>
      <c r="D33" s="24"/>
      <c r="E33" s="24"/>
      <c r="F33" s="24"/>
      <c r="G33" s="24"/>
      <c r="H33" s="24"/>
      <c r="I33" s="24"/>
      <c r="J33" s="24"/>
      <c r="K33" s="24"/>
      <c r="L33" s="24"/>
      <c r="M33" s="24"/>
      <c r="N33" s="24"/>
      <c r="O33" s="24"/>
      <c r="P33" s="24"/>
      <c r="Q33" s="24"/>
      <c r="R33" s="24"/>
      <c r="S33" s="24"/>
      <c r="T33" s="24"/>
    </row>
    <row r="34" spans="1:20" x14ac:dyDescent="0.2">
      <c r="A34" s="24"/>
      <c r="B34" s="24"/>
      <c r="C34" s="24"/>
      <c r="D34" s="24">
        <v>0</v>
      </c>
      <c r="E34" s="24">
        <v>1</v>
      </c>
      <c r="F34" s="24">
        <v>2</v>
      </c>
      <c r="G34" s="24">
        <v>3</v>
      </c>
      <c r="H34" s="24">
        <v>4</v>
      </c>
      <c r="I34" s="24">
        <v>5</v>
      </c>
      <c r="J34" s="24">
        <v>6</v>
      </c>
      <c r="K34" s="24">
        <v>7</v>
      </c>
      <c r="L34" s="24">
        <v>8</v>
      </c>
      <c r="M34" s="24">
        <v>9</v>
      </c>
      <c r="N34" s="24">
        <v>10</v>
      </c>
      <c r="O34" s="24"/>
      <c r="P34" s="24"/>
      <c r="Q34" s="24"/>
      <c r="R34" s="24"/>
      <c r="S34" s="24"/>
      <c r="T34" s="24"/>
    </row>
    <row r="35" spans="1:20" ht="14.25" x14ac:dyDescent="0.25">
      <c r="A35" s="24"/>
      <c r="B35" s="24"/>
      <c r="C35" s="131" t="s">
        <v>194</v>
      </c>
      <c r="D35" s="132" t="s">
        <v>2568</v>
      </c>
      <c r="E35" s="132" t="s">
        <v>158</v>
      </c>
      <c r="F35" s="132" t="s">
        <v>91</v>
      </c>
      <c r="G35" s="132" t="s">
        <v>92</v>
      </c>
      <c r="H35" s="132" t="s">
        <v>93</v>
      </c>
      <c r="I35" s="132" t="s">
        <v>94</v>
      </c>
      <c r="J35" s="132" t="s">
        <v>95</v>
      </c>
      <c r="K35" s="132" t="s">
        <v>96</v>
      </c>
      <c r="L35" s="132" t="s">
        <v>97</v>
      </c>
      <c r="M35" s="132" t="s">
        <v>98</v>
      </c>
      <c r="N35" s="132" t="s">
        <v>99</v>
      </c>
      <c r="O35" s="24"/>
      <c r="P35" s="24"/>
      <c r="Q35" s="24"/>
      <c r="R35" s="24"/>
      <c r="S35" s="24"/>
      <c r="T35" s="24"/>
    </row>
    <row r="36" spans="1:20" ht="14.25" x14ac:dyDescent="0.25">
      <c r="A36" s="24"/>
      <c r="B36" s="24"/>
      <c r="C36" s="133" t="s">
        <v>2555</v>
      </c>
      <c r="D36" s="134"/>
      <c r="E36" s="134"/>
      <c r="F36" s="134"/>
      <c r="G36" s="134"/>
      <c r="H36" s="134"/>
      <c r="I36" s="134"/>
      <c r="J36" s="134"/>
      <c r="K36" s="134"/>
      <c r="L36" s="134"/>
      <c r="M36" s="134"/>
      <c r="N36" s="135"/>
      <c r="O36" s="24"/>
      <c r="P36" s="24"/>
      <c r="Q36" s="24"/>
      <c r="R36" s="24"/>
      <c r="S36" s="24"/>
      <c r="T36" s="24"/>
    </row>
    <row r="37" spans="1:20" x14ac:dyDescent="0.2">
      <c r="A37" s="24"/>
      <c r="B37" s="24"/>
      <c r="C37" s="136" t="s">
        <v>201</v>
      </c>
      <c r="D37" s="67"/>
      <c r="E37" s="129">
        <f>D26</f>
        <v>0</v>
      </c>
      <c r="F37" s="129">
        <f t="shared" ref="F37:M37" si="2">E26</f>
        <v>0</v>
      </c>
      <c r="G37" s="129">
        <f t="shared" si="2"/>
        <v>0</v>
      </c>
      <c r="H37" s="129">
        <f t="shared" si="2"/>
        <v>0</v>
      </c>
      <c r="I37" s="129">
        <f t="shared" si="2"/>
        <v>0</v>
      </c>
      <c r="J37" s="129">
        <f t="shared" si="2"/>
        <v>0</v>
      </c>
      <c r="K37" s="129">
        <f t="shared" si="2"/>
        <v>0</v>
      </c>
      <c r="L37" s="129">
        <f t="shared" si="2"/>
        <v>0</v>
      </c>
      <c r="M37" s="129">
        <f t="shared" si="2"/>
        <v>0</v>
      </c>
      <c r="N37" s="129">
        <f>M26</f>
        <v>0</v>
      </c>
      <c r="O37" s="24"/>
      <c r="P37" s="24"/>
      <c r="Q37" s="24"/>
      <c r="R37" s="24"/>
      <c r="S37" s="24"/>
      <c r="T37" s="24"/>
    </row>
    <row r="38" spans="1:20" x14ac:dyDescent="0.2">
      <c r="A38" s="24"/>
      <c r="B38" s="24"/>
      <c r="C38" s="136" t="s">
        <v>2556</v>
      </c>
      <c r="D38" s="67"/>
      <c r="E38" s="129">
        <f>D27</f>
        <v>0</v>
      </c>
      <c r="F38" s="129">
        <f t="shared" ref="F38:M38" si="3">E27</f>
        <v>0</v>
      </c>
      <c r="G38" s="129">
        <f t="shared" si="3"/>
        <v>0</v>
      </c>
      <c r="H38" s="129">
        <f t="shared" si="3"/>
        <v>0</v>
      </c>
      <c r="I38" s="129">
        <f t="shared" si="3"/>
        <v>0</v>
      </c>
      <c r="J38" s="129">
        <f t="shared" si="3"/>
        <v>0</v>
      </c>
      <c r="K38" s="129">
        <f t="shared" si="3"/>
        <v>0</v>
      </c>
      <c r="L38" s="129">
        <f t="shared" si="3"/>
        <v>0</v>
      </c>
      <c r="M38" s="129">
        <f t="shared" si="3"/>
        <v>0</v>
      </c>
      <c r="N38" s="129">
        <f>M27</f>
        <v>0</v>
      </c>
      <c r="O38" s="24"/>
      <c r="P38" s="24"/>
      <c r="Q38" s="24"/>
      <c r="R38" s="24"/>
      <c r="S38" s="24"/>
      <c r="T38" s="24"/>
    </row>
    <row r="39" spans="1:20" ht="13.5" x14ac:dyDescent="0.25">
      <c r="A39" s="24"/>
      <c r="B39" s="24"/>
      <c r="C39" s="137" t="s">
        <v>2557</v>
      </c>
      <c r="D39" s="67"/>
      <c r="E39" s="129">
        <f>SUM(E37:E38)</f>
        <v>0</v>
      </c>
      <c r="F39" s="129">
        <f t="shared" ref="F39:N39" si="4">SUM(F37:F38)</f>
        <v>0</v>
      </c>
      <c r="G39" s="129">
        <f t="shared" si="4"/>
        <v>0</v>
      </c>
      <c r="H39" s="129">
        <f t="shared" si="4"/>
        <v>0</v>
      </c>
      <c r="I39" s="129">
        <f t="shared" si="4"/>
        <v>0</v>
      </c>
      <c r="J39" s="129">
        <f t="shared" si="4"/>
        <v>0</v>
      </c>
      <c r="K39" s="129">
        <f t="shared" si="4"/>
        <v>0</v>
      </c>
      <c r="L39" s="129">
        <f t="shared" si="4"/>
        <v>0</v>
      </c>
      <c r="M39" s="129">
        <f t="shared" si="4"/>
        <v>0</v>
      </c>
      <c r="N39" s="129">
        <f t="shared" si="4"/>
        <v>0</v>
      </c>
      <c r="O39" s="24"/>
      <c r="P39" s="24"/>
      <c r="Q39" s="24"/>
      <c r="R39" s="24"/>
      <c r="S39" s="24"/>
      <c r="T39" s="24"/>
    </row>
    <row r="40" spans="1:20" ht="14.25" x14ac:dyDescent="0.25">
      <c r="A40" s="24"/>
      <c r="B40" s="24"/>
      <c r="C40" s="454" t="s">
        <v>2558</v>
      </c>
      <c r="D40" s="455"/>
      <c r="E40" s="455"/>
      <c r="F40" s="455"/>
      <c r="G40" s="455"/>
      <c r="H40" s="455"/>
      <c r="I40" s="455"/>
      <c r="J40" s="455"/>
      <c r="K40" s="455"/>
      <c r="L40" s="455"/>
      <c r="M40" s="455"/>
      <c r="N40" s="456"/>
      <c r="O40" s="24"/>
      <c r="P40" s="24"/>
      <c r="Q40" s="24"/>
      <c r="R40" s="24"/>
      <c r="S40" s="24"/>
      <c r="T40" s="24"/>
    </row>
    <row r="41" spans="1:20" x14ac:dyDescent="0.2">
      <c r="A41" s="24"/>
      <c r="B41" s="24"/>
      <c r="C41" s="136" t="s">
        <v>195</v>
      </c>
      <c r="D41" s="67"/>
      <c r="E41" s="129">
        <f>D17</f>
        <v>0</v>
      </c>
      <c r="F41" s="129">
        <f t="shared" ref="F41:N41" si="5">E17</f>
        <v>0</v>
      </c>
      <c r="G41" s="129">
        <f t="shared" si="5"/>
        <v>0</v>
      </c>
      <c r="H41" s="129">
        <f t="shared" si="5"/>
        <v>0</v>
      </c>
      <c r="I41" s="129">
        <f t="shared" si="5"/>
        <v>0</v>
      </c>
      <c r="J41" s="129">
        <f t="shared" si="5"/>
        <v>0</v>
      </c>
      <c r="K41" s="129">
        <f t="shared" si="5"/>
        <v>0</v>
      </c>
      <c r="L41" s="129">
        <f t="shared" si="5"/>
        <v>0</v>
      </c>
      <c r="M41" s="129">
        <f t="shared" si="5"/>
        <v>0</v>
      </c>
      <c r="N41" s="129">
        <f t="shared" si="5"/>
        <v>0</v>
      </c>
      <c r="O41" s="24"/>
      <c r="P41" s="24"/>
      <c r="Q41" s="24"/>
      <c r="R41" s="24"/>
      <c r="S41" s="24"/>
      <c r="T41" s="24"/>
    </row>
    <row r="42" spans="1:20" x14ac:dyDescent="0.2">
      <c r="A42" s="24"/>
      <c r="B42" s="24"/>
      <c r="C42" s="136" t="s">
        <v>196</v>
      </c>
      <c r="D42" s="67"/>
      <c r="E42" s="129">
        <f>D18</f>
        <v>0</v>
      </c>
      <c r="F42" s="129">
        <f t="shared" ref="F42:N42" si="6">E18</f>
        <v>0</v>
      </c>
      <c r="G42" s="129">
        <f t="shared" si="6"/>
        <v>0</v>
      </c>
      <c r="H42" s="129">
        <f t="shared" si="6"/>
        <v>0</v>
      </c>
      <c r="I42" s="129">
        <f t="shared" si="6"/>
        <v>0</v>
      </c>
      <c r="J42" s="129">
        <f t="shared" si="6"/>
        <v>0</v>
      </c>
      <c r="K42" s="129">
        <f t="shared" si="6"/>
        <v>0</v>
      </c>
      <c r="L42" s="129">
        <f t="shared" si="6"/>
        <v>0</v>
      </c>
      <c r="M42" s="129">
        <f t="shared" si="6"/>
        <v>0</v>
      </c>
      <c r="N42" s="129">
        <f t="shared" si="6"/>
        <v>0</v>
      </c>
      <c r="O42" s="24"/>
      <c r="P42" s="24"/>
      <c r="Q42" s="24"/>
      <c r="R42" s="24"/>
      <c r="S42" s="24"/>
      <c r="T42" s="24"/>
    </row>
    <row r="43" spans="1:20" x14ac:dyDescent="0.2">
      <c r="A43" s="24"/>
      <c r="B43" s="24"/>
      <c r="C43" s="136" t="s">
        <v>2559</v>
      </c>
      <c r="D43" s="67"/>
      <c r="E43" s="129">
        <f>D19</f>
        <v>0</v>
      </c>
      <c r="F43" s="129">
        <f>E19</f>
        <v>0</v>
      </c>
      <c r="G43" s="129">
        <f>F19</f>
        <v>0</v>
      </c>
      <c r="H43" s="129">
        <f t="shared" ref="H43:N43" si="7">G19</f>
        <v>0</v>
      </c>
      <c r="I43" s="129">
        <f t="shared" si="7"/>
        <v>0</v>
      </c>
      <c r="J43" s="129">
        <f t="shared" si="7"/>
        <v>0</v>
      </c>
      <c r="K43" s="129">
        <f t="shared" si="7"/>
        <v>0</v>
      </c>
      <c r="L43" s="129">
        <f t="shared" si="7"/>
        <v>0</v>
      </c>
      <c r="M43" s="129">
        <f t="shared" si="7"/>
        <v>0</v>
      </c>
      <c r="N43" s="129">
        <f t="shared" si="7"/>
        <v>0</v>
      </c>
      <c r="O43" s="24"/>
      <c r="P43" s="24"/>
      <c r="Q43" s="24"/>
      <c r="R43" s="24"/>
      <c r="S43" s="24"/>
      <c r="T43" s="24"/>
    </row>
    <row r="44" spans="1:20" x14ac:dyDescent="0.2">
      <c r="A44" s="24"/>
      <c r="B44" s="24"/>
      <c r="C44" s="136" t="s">
        <v>2560</v>
      </c>
      <c r="D44" s="67"/>
      <c r="E44" s="129">
        <f>D20</f>
        <v>0</v>
      </c>
      <c r="F44" s="129">
        <f t="shared" ref="F44:N44" si="8">E20</f>
        <v>0</v>
      </c>
      <c r="G44" s="129">
        <f t="shared" si="8"/>
        <v>0</v>
      </c>
      <c r="H44" s="129">
        <f t="shared" si="8"/>
        <v>0</v>
      </c>
      <c r="I44" s="129">
        <f t="shared" si="8"/>
        <v>0</v>
      </c>
      <c r="J44" s="129">
        <f t="shared" si="8"/>
        <v>0</v>
      </c>
      <c r="K44" s="129">
        <f t="shared" si="8"/>
        <v>0</v>
      </c>
      <c r="L44" s="129">
        <f t="shared" si="8"/>
        <v>0</v>
      </c>
      <c r="M44" s="129">
        <f t="shared" si="8"/>
        <v>0</v>
      </c>
      <c r="N44" s="129">
        <f t="shared" si="8"/>
        <v>0</v>
      </c>
      <c r="O44" s="24"/>
      <c r="P44" s="24"/>
      <c r="Q44" s="24"/>
      <c r="R44" s="24"/>
      <c r="S44" s="24"/>
      <c r="T44" s="24"/>
    </row>
    <row r="45" spans="1:20" ht="13.5" x14ac:dyDescent="0.25">
      <c r="A45" s="24"/>
      <c r="B45" s="24"/>
      <c r="C45" s="137" t="s">
        <v>2561</v>
      </c>
      <c r="D45" s="67"/>
      <c r="E45" s="129">
        <f>SUM(E41:E44)</f>
        <v>0</v>
      </c>
      <c r="F45" s="129">
        <f>SUM(F41:F44)</f>
        <v>0</v>
      </c>
      <c r="G45" s="129">
        <f t="shared" ref="G45:N45" si="9">SUM(G41:G44)</f>
        <v>0</v>
      </c>
      <c r="H45" s="129">
        <f t="shared" si="9"/>
        <v>0</v>
      </c>
      <c r="I45" s="129">
        <f t="shared" si="9"/>
        <v>0</v>
      </c>
      <c r="J45" s="129">
        <f t="shared" si="9"/>
        <v>0</v>
      </c>
      <c r="K45" s="129">
        <f t="shared" si="9"/>
        <v>0</v>
      </c>
      <c r="L45" s="129">
        <f t="shared" si="9"/>
        <v>0</v>
      </c>
      <c r="M45" s="129">
        <f t="shared" si="9"/>
        <v>0</v>
      </c>
      <c r="N45" s="129">
        <f t="shared" si="9"/>
        <v>0</v>
      </c>
      <c r="O45" s="24"/>
      <c r="P45" s="24"/>
      <c r="Q45" s="24"/>
      <c r="R45" s="24"/>
      <c r="S45" s="24"/>
      <c r="T45" s="24"/>
    </row>
    <row r="46" spans="1:20" ht="14.25" x14ac:dyDescent="0.25">
      <c r="A46" s="24"/>
      <c r="B46" s="24"/>
      <c r="C46" s="454" t="s">
        <v>2570</v>
      </c>
      <c r="D46" s="455"/>
      <c r="E46" s="455"/>
      <c r="F46" s="455"/>
      <c r="G46" s="455"/>
      <c r="H46" s="455"/>
      <c r="I46" s="455"/>
      <c r="J46" s="455"/>
      <c r="K46" s="455"/>
      <c r="L46" s="455"/>
      <c r="M46" s="455"/>
      <c r="N46" s="456"/>
      <c r="O46" s="24"/>
      <c r="P46" s="24"/>
      <c r="Q46" s="24"/>
      <c r="R46" s="24"/>
      <c r="S46" s="24"/>
      <c r="T46" s="24"/>
    </row>
    <row r="47" spans="1:20" x14ac:dyDescent="0.2">
      <c r="A47" s="24"/>
      <c r="B47" s="24"/>
      <c r="C47" s="136" t="s">
        <v>2562</v>
      </c>
      <c r="D47" s="129" t="e">
        <f>C12</f>
        <v>#DIV/0!</v>
      </c>
      <c r="E47" s="67"/>
      <c r="F47" s="67"/>
      <c r="G47" s="67"/>
      <c r="H47" s="67"/>
      <c r="I47" s="67"/>
      <c r="J47" s="67"/>
      <c r="K47" s="67"/>
      <c r="L47" s="67"/>
      <c r="M47" s="67"/>
      <c r="N47" s="67"/>
      <c r="O47" s="24"/>
      <c r="P47" s="24"/>
      <c r="Q47" s="24"/>
      <c r="R47" s="24"/>
      <c r="S47" s="24"/>
      <c r="T47" s="24"/>
    </row>
    <row r="48" spans="1:20" x14ac:dyDescent="0.2">
      <c r="A48" s="24"/>
      <c r="B48" s="24"/>
      <c r="C48" s="136" t="s">
        <v>2563</v>
      </c>
      <c r="D48" s="129">
        <f>D12</f>
        <v>0</v>
      </c>
      <c r="E48" s="67"/>
      <c r="F48" s="67"/>
      <c r="G48" s="67"/>
      <c r="H48" s="67"/>
      <c r="I48" s="67"/>
      <c r="J48" s="67"/>
      <c r="K48" s="67"/>
      <c r="L48" s="67"/>
      <c r="M48" s="67"/>
      <c r="N48" s="67"/>
      <c r="O48" s="24"/>
      <c r="P48" s="24"/>
      <c r="Q48" s="24"/>
      <c r="R48" s="24"/>
      <c r="S48" s="24"/>
      <c r="T48" s="24"/>
    </row>
    <row r="49" spans="1:20" ht="13.5" x14ac:dyDescent="0.25">
      <c r="A49" s="24"/>
      <c r="B49" s="24"/>
      <c r="C49" s="137" t="s">
        <v>2564</v>
      </c>
      <c r="D49" s="129" t="e">
        <f>SUM(D47:D48)</f>
        <v>#DIV/0!</v>
      </c>
      <c r="E49" s="67"/>
      <c r="F49" s="67"/>
      <c r="G49" s="67"/>
      <c r="H49" s="67"/>
      <c r="I49" s="67"/>
      <c r="J49" s="67"/>
      <c r="K49" s="67"/>
      <c r="L49" s="67"/>
      <c r="M49" s="67"/>
      <c r="N49" s="67"/>
      <c r="O49" s="24"/>
      <c r="P49" s="24"/>
      <c r="Q49" s="24"/>
      <c r="R49" s="24"/>
      <c r="S49" s="24"/>
      <c r="T49" s="24"/>
    </row>
    <row r="50" spans="1:20" ht="14.25" x14ac:dyDescent="0.25">
      <c r="A50" s="24"/>
      <c r="B50" s="24"/>
      <c r="C50" s="454" t="s">
        <v>2565</v>
      </c>
      <c r="D50" s="455"/>
      <c r="E50" s="455"/>
      <c r="F50" s="455"/>
      <c r="G50" s="455"/>
      <c r="H50" s="455"/>
      <c r="I50" s="455"/>
      <c r="J50" s="455"/>
      <c r="K50" s="455"/>
      <c r="L50" s="455"/>
      <c r="M50" s="455"/>
      <c r="N50" s="456"/>
      <c r="O50" s="24"/>
      <c r="P50" s="24"/>
      <c r="Q50" s="24"/>
      <c r="R50" s="24"/>
      <c r="S50" s="24"/>
      <c r="T50" s="24"/>
    </row>
    <row r="51" spans="1:20" hidden="1" x14ac:dyDescent="0.2">
      <c r="A51" s="24"/>
      <c r="B51" s="24"/>
      <c r="C51" s="136"/>
      <c r="D51" s="129" t="e">
        <f>D47</f>
        <v>#DIV/0!</v>
      </c>
      <c r="E51" s="129">
        <f>E39-E45</f>
        <v>0</v>
      </c>
      <c r="F51" s="129">
        <f>F39-F45</f>
        <v>0</v>
      </c>
      <c r="G51" s="129">
        <f>G39-G45</f>
        <v>0</v>
      </c>
      <c r="H51" s="129">
        <f t="shared" ref="H51:N51" si="10">H39-H45</f>
        <v>0</v>
      </c>
      <c r="I51" s="129">
        <f t="shared" si="10"/>
        <v>0</v>
      </c>
      <c r="J51" s="129">
        <f t="shared" si="10"/>
        <v>0</v>
      </c>
      <c r="K51" s="129">
        <f t="shared" si="10"/>
        <v>0</v>
      </c>
      <c r="L51" s="129">
        <f t="shared" si="10"/>
        <v>0</v>
      </c>
      <c r="M51" s="129">
        <f t="shared" si="10"/>
        <v>0</v>
      </c>
      <c r="N51" s="129">
        <f t="shared" si="10"/>
        <v>0</v>
      </c>
      <c r="O51" s="24"/>
      <c r="P51" s="24"/>
      <c r="Q51" s="24"/>
      <c r="R51" s="24"/>
      <c r="S51" s="24"/>
      <c r="T51" s="24"/>
    </row>
    <row r="52" spans="1:20" hidden="1" x14ac:dyDescent="0.2">
      <c r="A52" s="24"/>
      <c r="B52" s="24"/>
      <c r="C52" s="136"/>
      <c r="D52" s="129" t="e">
        <f>-D51</f>
        <v>#DIV/0!</v>
      </c>
      <c r="E52" s="129">
        <f>E51/(1+0.1)^1</f>
        <v>0</v>
      </c>
      <c r="F52" s="129">
        <f>F51/(1+0.1)^2</f>
        <v>0</v>
      </c>
      <c r="G52" s="129">
        <f>G51/(1+0.1)^3</f>
        <v>0</v>
      </c>
      <c r="H52" s="129">
        <f>H51/(1+0.1)^4</f>
        <v>0</v>
      </c>
      <c r="I52" s="129">
        <f>I51/(1+0.1)^5</f>
        <v>0</v>
      </c>
      <c r="J52" s="129">
        <f>J51/(1+0.1)^6</f>
        <v>0</v>
      </c>
      <c r="K52" s="129">
        <f>K51/(1+0.1)^7</f>
        <v>0</v>
      </c>
      <c r="L52" s="129">
        <f>L51/(1+0.1)^8</f>
        <v>0</v>
      </c>
      <c r="M52" s="129">
        <f>M51/(1+0.1)^9</f>
        <v>0</v>
      </c>
      <c r="N52" s="129">
        <f>N51/(1+0.1)^10</f>
        <v>0</v>
      </c>
      <c r="O52" s="24"/>
      <c r="P52" s="24"/>
      <c r="Q52" s="24"/>
      <c r="R52" s="24"/>
      <c r="S52" s="24"/>
      <c r="T52" s="24"/>
    </row>
    <row r="53" spans="1:20" x14ac:dyDescent="0.2">
      <c r="A53" s="24"/>
      <c r="B53" s="24"/>
      <c r="C53" s="138" t="s">
        <v>2566</v>
      </c>
      <c r="D53" s="139" t="e">
        <f>IRR(D52:N52)</f>
        <v>#VALUE!</v>
      </c>
      <c r="E53" s="24"/>
      <c r="F53" s="24"/>
      <c r="G53" s="24"/>
      <c r="H53" s="24"/>
      <c r="I53" s="24"/>
      <c r="J53" s="24"/>
      <c r="K53" s="24"/>
      <c r="L53" s="24"/>
      <c r="M53" s="24"/>
      <c r="N53" s="24"/>
      <c r="O53" s="24"/>
      <c r="P53" s="24"/>
      <c r="Q53" s="24"/>
      <c r="R53" s="24"/>
      <c r="S53" s="24"/>
      <c r="T53" s="24"/>
    </row>
    <row r="54" spans="1:20" x14ac:dyDescent="0.2">
      <c r="A54" s="24"/>
      <c r="B54" s="24"/>
      <c r="C54" s="138" t="s">
        <v>2567</v>
      </c>
      <c r="D54" s="129" t="e">
        <f>D56</f>
        <v>#DIV/0!</v>
      </c>
      <c r="E54" s="24"/>
      <c r="F54" s="24"/>
      <c r="G54" s="24"/>
      <c r="H54" s="24"/>
      <c r="I54" s="24"/>
      <c r="J54" s="24"/>
      <c r="K54" s="24"/>
      <c r="L54" s="24"/>
      <c r="M54" s="24"/>
      <c r="N54" s="24"/>
      <c r="O54" s="24"/>
      <c r="P54" s="24"/>
      <c r="Q54" s="24"/>
      <c r="R54" s="24"/>
      <c r="S54" s="24"/>
      <c r="T54" s="24"/>
    </row>
    <row r="55" spans="1:20" x14ac:dyDescent="0.2">
      <c r="A55" s="24"/>
      <c r="B55" s="24"/>
      <c r="C55" s="24"/>
      <c r="D55" s="24"/>
      <c r="E55" s="24"/>
      <c r="F55" s="24"/>
      <c r="G55" s="24"/>
      <c r="H55" s="24"/>
      <c r="I55" s="24"/>
      <c r="J55" s="24"/>
      <c r="K55" s="24"/>
      <c r="L55" s="24"/>
      <c r="M55" s="24"/>
      <c r="N55" s="24"/>
      <c r="O55" s="24"/>
      <c r="P55" s="24"/>
      <c r="Q55" s="24"/>
      <c r="R55" s="24"/>
      <c r="S55" s="24"/>
      <c r="T55" s="24"/>
    </row>
    <row r="56" spans="1:20" hidden="1" x14ac:dyDescent="0.2">
      <c r="A56" s="24"/>
      <c r="B56" s="24"/>
      <c r="C56" s="24"/>
      <c r="D56" s="107" t="e">
        <f>SUM(E52:N52)-D49</f>
        <v>#DIV/0!</v>
      </c>
      <c r="E56" s="24"/>
      <c r="F56" s="24"/>
      <c r="G56" s="24"/>
      <c r="H56" s="24"/>
      <c r="I56" s="24"/>
      <c r="J56" s="24"/>
      <c r="K56" s="24"/>
      <c r="L56" s="24"/>
      <c r="M56" s="24"/>
      <c r="N56" s="24"/>
      <c r="O56" s="24"/>
      <c r="P56" s="24"/>
      <c r="Q56" s="24"/>
      <c r="R56" s="24"/>
      <c r="S56" s="24"/>
      <c r="T56" s="24"/>
    </row>
    <row r="57" spans="1:20" x14ac:dyDescent="0.2">
      <c r="A57" s="24"/>
      <c r="B57" s="24"/>
      <c r="C57" s="24"/>
      <c r="D57" s="24"/>
      <c r="E57" s="24"/>
      <c r="F57" s="24"/>
      <c r="G57" s="24"/>
      <c r="H57" s="24"/>
      <c r="I57" s="24"/>
      <c r="J57" s="24"/>
      <c r="K57" s="24"/>
      <c r="L57" s="24"/>
      <c r="M57" s="24"/>
      <c r="N57" s="24"/>
      <c r="O57" s="24"/>
      <c r="P57" s="24"/>
      <c r="Q57" s="24"/>
      <c r="R57" s="24"/>
      <c r="S57" s="24"/>
      <c r="T57" s="24"/>
    </row>
    <row r="58" spans="1:20" x14ac:dyDescent="0.2">
      <c r="A58" s="24"/>
      <c r="B58" s="24"/>
      <c r="C58" s="24"/>
      <c r="D58" s="172"/>
      <c r="E58" s="24"/>
      <c r="F58" s="24"/>
      <c r="G58" s="24"/>
      <c r="H58" s="24"/>
      <c r="I58" s="24"/>
      <c r="J58" s="24"/>
      <c r="K58" s="24"/>
      <c r="L58" s="24"/>
      <c r="M58" s="24"/>
      <c r="N58" s="24"/>
      <c r="O58" s="24"/>
      <c r="P58" s="24"/>
      <c r="Q58" s="24"/>
      <c r="R58" s="24"/>
      <c r="S58" s="24"/>
      <c r="T58" s="24"/>
    </row>
    <row r="59" spans="1:20" x14ac:dyDescent="0.2">
      <c r="A59" s="24"/>
      <c r="B59" s="24"/>
      <c r="C59" s="24"/>
      <c r="D59" s="24"/>
      <c r="E59" s="24"/>
      <c r="F59" s="24"/>
      <c r="G59" s="24"/>
      <c r="H59" s="24"/>
      <c r="I59" s="24"/>
      <c r="J59" s="24"/>
      <c r="K59" s="24"/>
      <c r="L59" s="24"/>
      <c r="M59" s="24"/>
      <c r="N59" s="24"/>
      <c r="O59" s="24"/>
      <c r="P59" s="24"/>
      <c r="Q59" s="24"/>
      <c r="R59" s="24"/>
      <c r="S59" s="24"/>
      <c r="T59" s="24"/>
    </row>
    <row r="60" spans="1:20" x14ac:dyDescent="0.2">
      <c r="A60" s="24"/>
      <c r="B60" s="24"/>
      <c r="C60" s="24"/>
      <c r="D60" s="24"/>
      <c r="E60" s="24"/>
      <c r="F60" s="24"/>
      <c r="G60" s="24"/>
      <c r="H60" s="24"/>
      <c r="I60" s="24"/>
      <c r="J60" s="24"/>
      <c r="K60" s="24"/>
      <c r="L60" s="24"/>
      <c r="M60" s="24"/>
      <c r="N60" s="24"/>
      <c r="O60" s="24"/>
      <c r="P60" s="24"/>
      <c r="Q60" s="24"/>
      <c r="R60" s="24"/>
      <c r="S60" s="24"/>
      <c r="T60" s="24"/>
    </row>
    <row r="61" spans="1:20" x14ac:dyDescent="0.2">
      <c r="A61" s="24"/>
      <c r="B61" s="24"/>
      <c r="C61" s="24"/>
      <c r="D61" s="24"/>
      <c r="E61" s="24"/>
      <c r="F61" s="24"/>
      <c r="G61" s="24"/>
      <c r="H61" s="24"/>
      <c r="I61" s="24"/>
      <c r="J61" s="24"/>
      <c r="K61" s="24"/>
      <c r="L61" s="24"/>
      <c r="M61" s="24"/>
      <c r="N61" s="24"/>
      <c r="O61" s="24"/>
      <c r="P61" s="24"/>
      <c r="Q61" s="24"/>
      <c r="R61" s="24"/>
      <c r="S61" s="24"/>
      <c r="T61" s="24"/>
    </row>
    <row r="62" spans="1:20" x14ac:dyDescent="0.2">
      <c r="A62" s="24"/>
      <c r="B62" s="24"/>
      <c r="C62" s="24"/>
      <c r="D62" s="24"/>
      <c r="E62" s="24"/>
      <c r="F62" s="24"/>
      <c r="G62" s="24"/>
      <c r="H62" s="24"/>
      <c r="I62" s="24"/>
      <c r="J62" s="24"/>
      <c r="K62" s="24"/>
      <c r="L62" s="24"/>
      <c r="M62" s="24"/>
      <c r="N62" s="24"/>
      <c r="O62" s="24"/>
      <c r="P62" s="24"/>
      <c r="Q62" s="24"/>
      <c r="R62" s="24"/>
      <c r="S62" s="24"/>
      <c r="T62" s="24"/>
    </row>
    <row r="63" spans="1:20" x14ac:dyDescent="0.2">
      <c r="A63" s="24"/>
      <c r="B63" s="24"/>
      <c r="C63" s="24"/>
      <c r="D63" s="24"/>
      <c r="E63" s="24"/>
      <c r="F63" s="24"/>
      <c r="G63" s="24"/>
      <c r="H63" s="24"/>
      <c r="I63" s="24"/>
      <c r="J63" s="24"/>
      <c r="K63" s="24"/>
      <c r="L63" s="24"/>
      <c r="M63" s="24"/>
      <c r="N63" s="24"/>
      <c r="O63" s="24"/>
      <c r="P63" s="24"/>
      <c r="Q63" s="24"/>
      <c r="R63" s="24"/>
      <c r="S63" s="24"/>
      <c r="T63" s="24"/>
    </row>
    <row r="64" spans="1:20" x14ac:dyDescent="0.2">
      <c r="A64" s="24"/>
      <c r="B64" s="24"/>
      <c r="C64" s="24"/>
      <c r="D64" s="24"/>
      <c r="E64" s="24"/>
      <c r="F64" s="24"/>
      <c r="G64" s="24"/>
      <c r="H64" s="24"/>
      <c r="I64" s="24"/>
      <c r="J64" s="24"/>
      <c r="K64" s="24"/>
      <c r="L64" s="24"/>
      <c r="M64" s="24"/>
      <c r="N64" s="24"/>
      <c r="O64" s="24"/>
      <c r="P64" s="24"/>
      <c r="Q64" s="24"/>
      <c r="R64" s="24"/>
      <c r="S64" s="24"/>
      <c r="T64" s="24"/>
    </row>
    <row r="65" spans="1:20" x14ac:dyDescent="0.2">
      <c r="A65" s="24"/>
      <c r="B65" s="24"/>
      <c r="C65" s="24"/>
      <c r="D65" s="24"/>
      <c r="E65" s="24"/>
      <c r="F65" s="24"/>
      <c r="G65" s="24"/>
      <c r="H65" s="24"/>
      <c r="I65" s="24"/>
      <c r="J65" s="24"/>
      <c r="K65" s="24"/>
      <c r="L65" s="24"/>
      <c r="M65" s="24"/>
      <c r="N65" s="24"/>
      <c r="O65" s="24"/>
      <c r="P65" s="24"/>
      <c r="Q65" s="24"/>
      <c r="R65" s="24"/>
      <c r="S65" s="24"/>
      <c r="T65" s="24"/>
    </row>
    <row r="66" spans="1:20" x14ac:dyDescent="0.2">
      <c r="A66" s="24"/>
      <c r="B66" s="24"/>
      <c r="C66" s="24"/>
      <c r="D66" s="24"/>
      <c r="E66" s="24"/>
      <c r="F66" s="24"/>
      <c r="G66" s="24"/>
      <c r="H66" s="24"/>
      <c r="I66" s="24"/>
      <c r="J66" s="24"/>
      <c r="K66" s="24"/>
      <c r="L66" s="24"/>
      <c r="M66" s="24"/>
      <c r="N66" s="24"/>
      <c r="O66" s="24"/>
      <c r="P66" s="24"/>
      <c r="Q66" s="24"/>
      <c r="R66" s="24"/>
      <c r="S66" s="24"/>
      <c r="T66" s="24"/>
    </row>
    <row r="67" spans="1:20" x14ac:dyDescent="0.2">
      <c r="A67" s="24"/>
      <c r="B67" s="24"/>
      <c r="C67" s="24"/>
      <c r="D67" s="24"/>
      <c r="E67" s="24"/>
      <c r="F67" s="24"/>
      <c r="G67" s="24"/>
      <c r="H67" s="24"/>
      <c r="I67" s="24"/>
      <c r="J67" s="24"/>
      <c r="K67" s="24"/>
      <c r="L67" s="24"/>
      <c r="M67" s="24"/>
      <c r="N67" s="24"/>
      <c r="O67" s="24"/>
      <c r="P67" s="24"/>
      <c r="Q67" s="24"/>
      <c r="R67" s="24"/>
      <c r="S67" s="24"/>
      <c r="T67" s="24"/>
    </row>
    <row r="68" spans="1:20" x14ac:dyDescent="0.2">
      <c r="A68" s="24"/>
      <c r="B68" s="24"/>
      <c r="C68" s="24"/>
      <c r="D68" s="24"/>
      <c r="E68" s="24"/>
      <c r="F68" s="24"/>
      <c r="G68" s="24"/>
      <c r="H68" s="24"/>
      <c r="I68" s="24"/>
      <c r="J68" s="24"/>
      <c r="K68" s="24"/>
      <c r="L68" s="24"/>
      <c r="M68" s="24"/>
      <c r="N68" s="24"/>
      <c r="O68" s="24"/>
      <c r="P68" s="24"/>
      <c r="Q68" s="24"/>
      <c r="R68" s="24"/>
      <c r="S68" s="24"/>
      <c r="T68" s="24"/>
    </row>
    <row r="69" spans="1:20" x14ac:dyDescent="0.2">
      <c r="A69" s="24"/>
      <c r="B69" s="24"/>
      <c r="C69" s="24"/>
      <c r="D69" s="24"/>
      <c r="E69" s="24"/>
      <c r="F69" s="24"/>
      <c r="G69" s="24"/>
      <c r="H69" s="24"/>
      <c r="I69" s="24"/>
      <c r="J69" s="24"/>
      <c r="K69" s="24"/>
      <c r="L69" s="24"/>
      <c r="M69" s="24"/>
      <c r="N69" s="24"/>
      <c r="O69" s="24"/>
      <c r="P69" s="24"/>
      <c r="Q69" s="24"/>
      <c r="R69" s="24"/>
      <c r="S69" s="24"/>
      <c r="T69" s="24"/>
    </row>
    <row r="70" spans="1:20" x14ac:dyDescent="0.2">
      <c r="A70" s="24"/>
      <c r="B70" s="24"/>
      <c r="C70" s="24"/>
      <c r="D70" s="24"/>
      <c r="E70" s="24"/>
      <c r="F70" s="24"/>
      <c r="G70" s="24"/>
      <c r="H70" s="24"/>
      <c r="I70" s="24"/>
      <c r="J70" s="24"/>
      <c r="K70" s="24"/>
      <c r="L70" s="24"/>
      <c r="M70" s="24"/>
      <c r="N70" s="24"/>
      <c r="O70" s="24"/>
      <c r="P70" s="24"/>
      <c r="Q70" s="24"/>
      <c r="R70" s="24"/>
      <c r="S70" s="24"/>
      <c r="T70" s="24"/>
    </row>
    <row r="71" spans="1:20" x14ac:dyDescent="0.2">
      <c r="A71" s="24"/>
      <c r="B71" s="24"/>
      <c r="C71" s="24"/>
      <c r="D71" s="24"/>
      <c r="E71" s="24"/>
      <c r="F71" s="140"/>
      <c r="G71" s="24"/>
      <c r="H71" s="24"/>
      <c r="I71" s="24"/>
      <c r="J71" s="24"/>
      <c r="K71" s="24"/>
      <c r="L71" s="24"/>
      <c r="M71" s="24"/>
      <c r="N71" s="24"/>
      <c r="O71" s="24"/>
      <c r="P71" s="24"/>
      <c r="Q71" s="24"/>
      <c r="R71" s="24"/>
      <c r="S71" s="24"/>
      <c r="T71" s="24"/>
    </row>
    <row r="72" spans="1:20" x14ac:dyDescent="0.2">
      <c r="A72" s="24"/>
      <c r="B72" s="24"/>
      <c r="C72" s="24"/>
      <c r="D72" s="24"/>
      <c r="E72" s="24"/>
      <c r="F72" s="24"/>
      <c r="G72" s="24"/>
      <c r="H72" s="24"/>
      <c r="I72" s="24"/>
      <c r="J72" s="24"/>
      <c r="K72" s="24"/>
      <c r="L72" s="24"/>
      <c r="M72" s="24"/>
      <c r="N72" s="24"/>
      <c r="O72" s="24"/>
      <c r="P72" s="24"/>
      <c r="Q72" s="24"/>
      <c r="R72" s="24"/>
      <c r="S72" s="24"/>
      <c r="T72" s="24"/>
    </row>
    <row r="73" spans="1:20" x14ac:dyDescent="0.2">
      <c r="A73" s="24"/>
      <c r="B73" s="24"/>
      <c r="C73" s="24"/>
      <c r="D73" s="24"/>
      <c r="E73" s="24"/>
      <c r="F73" s="24"/>
      <c r="G73" s="24"/>
      <c r="H73" s="24"/>
      <c r="I73" s="24"/>
      <c r="J73" s="24"/>
      <c r="K73" s="24"/>
      <c r="L73" s="24"/>
      <c r="M73" s="24"/>
      <c r="N73" s="24"/>
      <c r="O73" s="24"/>
      <c r="P73" s="24"/>
      <c r="Q73" s="24"/>
      <c r="R73" s="24"/>
      <c r="S73" s="24"/>
      <c r="T73" s="24"/>
    </row>
    <row r="74" spans="1:20" x14ac:dyDescent="0.2">
      <c r="A74" s="24"/>
      <c r="B74" s="24"/>
      <c r="C74" s="24"/>
      <c r="D74" s="24"/>
      <c r="E74" s="24"/>
      <c r="F74" s="24"/>
      <c r="G74" s="24"/>
      <c r="H74" s="24"/>
      <c r="I74" s="24"/>
      <c r="J74" s="24"/>
      <c r="K74" s="24"/>
      <c r="L74" s="24"/>
      <c r="M74" s="24"/>
      <c r="N74" s="24"/>
      <c r="O74" s="24"/>
      <c r="P74" s="24"/>
      <c r="Q74" s="24"/>
      <c r="R74" s="24"/>
      <c r="S74" s="24"/>
      <c r="T74" s="24"/>
    </row>
    <row r="75" spans="1:20" x14ac:dyDescent="0.2">
      <c r="A75" s="24"/>
      <c r="B75" s="24"/>
      <c r="C75" s="24"/>
      <c r="D75" s="24"/>
      <c r="E75" s="24"/>
      <c r="F75" s="24"/>
      <c r="G75" s="24"/>
      <c r="H75" s="24"/>
      <c r="I75" s="24"/>
      <c r="J75" s="24"/>
      <c r="K75" s="24"/>
      <c r="L75" s="24"/>
      <c r="M75" s="24"/>
      <c r="N75" s="24"/>
      <c r="O75" s="24"/>
      <c r="P75" s="24"/>
      <c r="Q75" s="24"/>
      <c r="R75" s="24"/>
      <c r="S75" s="24"/>
      <c r="T75" s="24"/>
    </row>
    <row r="76" spans="1:20" x14ac:dyDescent="0.2">
      <c r="A76" s="24"/>
      <c r="B76" s="24"/>
      <c r="C76" s="24"/>
      <c r="D76" s="24"/>
      <c r="E76" s="24"/>
      <c r="F76" s="24"/>
      <c r="G76" s="24"/>
      <c r="H76" s="24"/>
      <c r="I76" s="24"/>
      <c r="J76" s="24"/>
      <c r="K76" s="24"/>
      <c r="L76" s="24"/>
      <c r="M76" s="24"/>
      <c r="N76" s="24"/>
      <c r="O76" s="24"/>
      <c r="P76" s="24"/>
      <c r="Q76" s="24"/>
      <c r="R76" s="24"/>
      <c r="S76" s="24"/>
      <c r="T76" s="24"/>
    </row>
    <row r="77" spans="1:20" x14ac:dyDescent="0.2">
      <c r="A77" s="24"/>
      <c r="B77" s="24"/>
      <c r="C77" s="24"/>
      <c r="D77" s="24"/>
      <c r="E77" s="24"/>
      <c r="F77" s="24"/>
      <c r="G77" s="24"/>
      <c r="H77" s="24"/>
      <c r="I77" s="24"/>
      <c r="J77" s="24"/>
      <c r="K77" s="24"/>
      <c r="L77" s="24"/>
      <c r="M77" s="24"/>
      <c r="N77" s="24"/>
      <c r="O77" s="24"/>
      <c r="P77" s="24"/>
      <c r="Q77" s="24"/>
      <c r="R77" s="24"/>
      <c r="S77" s="24"/>
      <c r="T77" s="24"/>
    </row>
    <row r="78" spans="1:20" x14ac:dyDescent="0.2">
      <c r="A78" s="24"/>
      <c r="B78" s="24"/>
      <c r="C78" s="24"/>
      <c r="D78" s="24"/>
      <c r="E78" s="24"/>
      <c r="F78" s="24"/>
      <c r="G78" s="24"/>
      <c r="H78" s="24"/>
      <c r="I78" s="24"/>
      <c r="J78" s="24"/>
      <c r="K78" s="24"/>
      <c r="L78" s="24"/>
      <c r="M78" s="24"/>
      <c r="N78" s="24"/>
      <c r="O78" s="24"/>
      <c r="P78" s="24"/>
      <c r="Q78" s="24"/>
      <c r="R78" s="24"/>
      <c r="S78" s="24"/>
      <c r="T78" s="24"/>
    </row>
    <row r="79" spans="1:20" x14ac:dyDescent="0.2">
      <c r="A79" s="24"/>
      <c r="B79" s="24"/>
      <c r="C79" s="24"/>
      <c r="D79" s="24"/>
      <c r="E79" s="24"/>
      <c r="F79" s="24"/>
      <c r="G79" s="24"/>
      <c r="H79" s="24"/>
      <c r="I79" s="24"/>
      <c r="J79" s="24"/>
      <c r="K79" s="24"/>
      <c r="L79" s="24"/>
      <c r="M79" s="24"/>
      <c r="N79" s="24"/>
      <c r="O79" s="24"/>
      <c r="P79" s="24"/>
      <c r="Q79" s="24"/>
      <c r="R79" s="24"/>
      <c r="S79" s="24"/>
      <c r="T79" s="24"/>
    </row>
    <row r="80" spans="1:20" x14ac:dyDescent="0.2">
      <c r="A80" s="24"/>
      <c r="B80" s="24"/>
      <c r="C80" s="24"/>
      <c r="D80" s="24"/>
      <c r="E80" s="24"/>
      <c r="F80" s="24"/>
      <c r="G80" s="24"/>
      <c r="H80" s="24"/>
      <c r="I80" s="24"/>
      <c r="J80" s="24"/>
      <c r="K80" s="24"/>
      <c r="L80" s="24"/>
      <c r="M80" s="24"/>
      <c r="N80" s="24"/>
      <c r="O80" s="24"/>
      <c r="P80" s="24"/>
      <c r="Q80" s="24"/>
      <c r="R80" s="24"/>
      <c r="S80" s="24"/>
      <c r="T80" s="24"/>
    </row>
  </sheetData>
  <sheetProtection algorithmName="SHA-512" hashValue="GA5V53hMdwgeiKNXFvlVrYAWY6uTHjzUxdtAtymzS1mu2Rayhocwxs2B7zuK1ACtyR/ARz75LhgwTWQGtFbdQQ==" saltValue="P8fPpXtJep5FxO+rqdKqfQ==" spinCount="100000" sheet="1" objects="1" scenarios="1"/>
  <mergeCells count="5">
    <mergeCell ref="C50:N50"/>
    <mergeCell ref="D11:F11"/>
    <mergeCell ref="D12:F12"/>
    <mergeCell ref="C40:N40"/>
    <mergeCell ref="C46:N46"/>
  </mergeCells>
  <pageMargins left="0.16666666666666666" right="9.1145833333333329E-2"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dimension ref="A1:J319"/>
  <sheetViews>
    <sheetView workbookViewId="0">
      <selection activeCell="I6" sqref="I6"/>
    </sheetView>
  </sheetViews>
  <sheetFormatPr baseColWidth="10" defaultRowHeight="15" x14ac:dyDescent="0.25"/>
  <sheetData>
    <row r="1" spans="1:10" x14ac:dyDescent="0.25">
      <c r="A1" s="17"/>
      <c r="B1" s="17"/>
      <c r="C1" s="17"/>
      <c r="D1" s="17"/>
      <c r="E1" s="17"/>
      <c r="F1" s="17"/>
      <c r="G1" s="17"/>
      <c r="H1" s="17"/>
      <c r="I1" s="17"/>
      <c r="J1" s="17"/>
    </row>
    <row r="2" spans="1:10" x14ac:dyDescent="0.25">
      <c r="A2" s="17"/>
      <c r="B2" s="17"/>
      <c r="C2" s="17"/>
      <c r="D2" s="17"/>
      <c r="E2" s="17"/>
      <c r="F2" s="17"/>
      <c r="G2" s="17"/>
      <c r="H2" s="17"/>
      <c r="I2" s="17"/>
      <c r="J2" s="17"/>
    </row>
    <row r="3" spans="1:10" x14ac:dyDescent="0.25">
      <c r="A3" s="17"/>
      <c r="B3" s="17"/>
      <c r="C3" s="17"/>
      <c r="D3" s="17"/>
      <c r="E3" s="17"/>
      <c r="F3" s="17"/>
      <c r="G3" s="17"/>
      <c r="H3" s="17"/>
      <c r="I3" s="17"/>
      <c r="J3" s="17"/>
    </row>
    <row r="4" spans="1:10" x14ac:dyDescent="0.25">
      <c r="A4" s="17"/>
      <c r="B4" s="17"/>
      <c r="C4" s="17"/>
      <c r="D4" s="17"/>
      <c r="E4" s="17"/>
      <c r="F4" s="17"/>
      <c r="G4" s="17"/>
      <c r="H4" s="17"/>
      <c r="I4" s="17"/>
      <c r="J4" s="17"/>
    </row>
    <row r="5" spans="1:10" x14ac:dyDescent="0.25">
      <c r="A5" s="17"/>
      <c r="B5" s="17"/>
      <c r="C5" s="17"/>
      <c r="D5" s="17"/>
      <c r="E5" s="17"/>
      <c r="F5" s="17"/>
      <c r="G5" s="17"/>
      <c r="H5" s="17"/>
      <c r="I5" s="17"/>
      <c r="J5" s="17"/>
    </row>
    <row r="6" spans="1:10" x14ac:dyDescent="0.25">
      <c r="A6" s="17"/>
      <c r="B6" s="17"/>
      <c r="C6" s="17"/>
      <c r="D6" s="17"/>
      <c r="E6" s="17"/>
      <c r="F6" s="17"/>
      <c r="G6" s="17"/>
      <c r="H6" s="17"/>
      <c r="I6" s="17"/>
      <c r="J6" s="17"/>
    </row>
    <row r="7" spans="1:10" x14ac:dyDescent="0.25">
      <c r="A7" s="17"/>
      <c r="B7" s="17"/>
      <c r="C7" s="17"/>
      <c r="D7" s="17"/>
      <c r="E7" s="17"/>
      <c r="F7" s="17"/>
      <c r="G7" s="17"/>
      <c r="H7" s="17"/>
      <c r="I7" s="17"/>
      <c r="J7" s="17"/>
    </row>
    <row r="8" spans="1:10" x14ac:dyDescent="0.25">
      <c r="A8" s="17"/>
      <c r="B8" s="17"/>
      <c r="C8" s="17"/>
      <c r="D8" s="17"/>
      <c r="E8" s="17"/>
      <c r="F8" s="17"/>
      <c r="G8" s="17"/>
      <c r="H8" s="17"/>
      <c r="I8" s="17"/>
      <c r="J8" s="17"/>
    </row>
    <row r="9" spans="1:10" x14ac:dyDescent="0.25">
      <c r="A9" s="17"/>
      <c r="B9" s="17"/>
      <c r="C9" s="17"/>
      <c r="D9" s="17"/>
      <c r="E9" s="17"/>
      <c r="F9" s="17"/>
      <c r="G9" s="17"/>
      <c r="H9" s="17"/>
      <c r="I9" s="17"/>
      <c r="J9" s="17"/>
    </row>
    <row r="10" spans="1:10" x14ac:dyDescent="0.25">
      <c r="A10" s="17"/>
      <c r="B10" s="17"/>
      <c r="C10" s="17"/>
      <c r="D10" s="17"/>
      <c r="E10" s="17"/>
      <c r="F10" s="17"/>
      <c r="G10" s="17"/>
      <c r="H10" s="17"/>
      <c r="I10" s="17"/>
      <c r="J10" s="17"/>
    </row>
    <row r="11" spans="1:10" x14ac:dyDescent="0.25">
      <c r="A11" s="17"/>
      <c r="B11" s="17"/>
      <c r="C11" s="17"/>
      <c r="D11" s="17"/>
      <c r="E11" s="17"/>
      <c r="F11" s="17"/>
      <c r="G11" s="17"/>
      <c r="H11" s="17"/>
      <c r="I11" s="17"/>
      <c r="J11" s="17"/>
    </row>
    <row r="12" spans="1:10" x14ac:dyDescent="0.25">
      <c r="A12" s="17"/>
      <c r="B12" s="17"/>
      <c r="C12" s="17"/>
      <c r="D12" s="17"/>
      <c r="E12" s="17"/>
      <c r="F12" s="17"/>
      <c r="G12" s="17"/>
      <c r="H12" s="17"/>
      <c r="I12" s="17"/>
      <c r="J12" s="17"/>
    </row>
    <row r="13" spans="1:10" x14ac:dyDescent="0.25">
      <c r="A13" s="17"/>
      <c r="B13" s="17"/>
      <c r="C13" s="17"/>
      <c r="D13" s="17"/>
      <c r="E13" s="17"/>
      <c r="F13" s="17"/>
      <c r="G13" s="17"/>
      <c r="H13" s="17"/>
      <c r="I13" s="17"/>
      <c r="J13" s="17"/>
    </row>
    <row r="14" spans="1:10" x14ac:dyDescent="0.25">
      <c r="A14" s="17"/>
      <c r="B14" s="17"/>
      <c r="C14" s="17"/>
      <c r="D14" s="17"/>
      <c r="E14" s="17"/>
      <c r="F14" s="17"/>
      <c r="G14" s="17"/>
      <c r="H14" s="17"/>
      <c r="I14" s="17"/>
      <c r="J14" s="17"/>
    </row>
    <row r="15" spans="1:10" x14ac:dyDescent="0.25">
      <c r="A15" s="17"/>
      <c r="B15" s="17"/>
      <c r="C15" s="17"/>
      <c r="D15" s="17"/>
      <c r="E15" s="17"/>
      <c r="F15" s="17"/>
      <c r="G15" s="17"/>
      <c r="H15" s="17"/>
      <c r="I15" s="17"/>
      <c r="J15" s="17"/>
    </row>
    <row r="16" spans="1:10" x14ac:dyDescent="0.25">
      <c r="A16" s="17"/>
      <c r="B16" s="17"/>
      <c r="C16" s="17"/>
      <c r="D16" s="17"/>
      <c r="E16" s="17"/>
      <c r="F16" s="17"/>
      <c r="G16" s="17"/>
      <c r="H16" s="17"/>
      <c r="I16" s="17"/>
      <c r="J16" s="17"/>
    </row>
    <row r="17" spans="1:10" x14ac:dyDescent="0.25">
      <c r="A17" s="17"/>
      <c r="B17" s="17"/>
      <c r="C17" s="17"/>
      <c r="D17" s="17"/>
      <c r="E17" s="17"/>
      <c r="F17" s="17"/>
      <c r="G17" s="17"/>
      <c r="H17" s="17"/>
      <c r="I17" s="17"/>
      <c r="J17" s="17"/>
    </row>
    <row r="18" spans="1:10" x14ac:dyDescent="0.25">
      <c r="A18" s="17"/>
      <c r="B18" s="17"/>
      <c r="C18" s="17"/>
      <c r="D18" s="17"/>
      <c r="E18" s="17"/>
      <c r="F18" s="17"/>
      <c r="G18" s="17"/>
      <c r="H18" s="17"/>
      <c r="I18" s="17"/>
      <c r="J18" s="17"/>
    </row>
    <row r="19" spans="1:10" x14ac:dyDescent="0.25">
      <c r="A19" s="17"/>
      <c r="B19" s="17"/>
      <c r="C19" s="17"/>
      <c r="D19" s="17"/>
      <c r="E19" s="17"/>
      <c r="F19" s="17"/>
      <c r="G19" s="17"/>
      <c r="H19" s="17"/>
      <c r="I19" s="17"/>
      <c r="J19" s="17"/>
    </row>
    <row r="20" spans="1:10" x14ac:dyDescent="0.25">
      <c r="A20" s="17"/>
      <c r="B20" s="17"/>
      <c r="C20" s="17"/>
      <c r="D20" s="17"/>
      <c r="E20" s="17"/>
      <c r="F20" s="17"/>
      <c r="G20" s="17"/>
      <c r="H20" s="17"/>
      <c r="I20" s="17"/>
      <c r="J20" s="17"/>
    </row>
    <row r="21" spans="1:10" x14ac:dyDescent="0.25">
      <c r="A21" s="17"/>
      <c r="B21" s="17"/>
      <c r="C21" s="17"/>
      <c r="D21" s="17"/>
      <c r="E21" s="17"/>
      <c r="F21" s="17"/>
      <c r="G21" s="17"/>
      <c r="H21" s="17"/>
      <c r="I21" s="17"/>
      <c r="J21" s="17"/>
    </row>
    <row r="22" spans="1:10" x14ac:dyDescent="0.25">
      <c r="A22" s="17"/>
      <c r="B22" s="17"/>
      <c r="C22" s="17"/>
      <c r="D22" s="17"/>
      <c r="E22" s="17"/>
      <c r="F22" s="17"/>
      <c r="G22" s="17"/>
      <c r="H22" s="17"/>
      <c r="I22" s="17"/>
      <c r="J22" s="17"/>
    </row>
    <row r="23" spans="1:10" x14ac:dyDescent="0.25">
      <c r="A23" s="17"/>
      <c r="B23" s="17"/>
      <c r="C23" s="17"/>
      <c r="D23" s="17"/>
      <c r="E23" s="17"/>
      <c r="F23" s="17"/>
      <c r="G23" s="17"/>
      <c r="H23" s="17"/>
      <c r="I23" s="17"/>
      <c r="J23" s="17"/>
    </row>
    <row r="24" spans="1:10" x14ac:dyDescent="0.25">
      <c r="A24" s="17"/>
      <c r="B24" s="17"/>
      <c r="C24" s="17"/>
      <c r="D24" s="17"/>
      <c r="E24" s="17"/>
      <c r="F24" s="17"/>
      <c r="G24" s="17"/>
      <c r="H24" s="17"/>
      <c r="I24" s="17"/>
      <c r="J24" s="17"/>
    </row>
    <row r="25" spans="1:10" x14ac:dyDescent="0.25">
      <c r="A25" s="17"/>
      <c r="B25" s="17"/>
      <c r="C25" s="17"/>
      <c r="D25" s="17"/>
      <c r="E25" s="17"/>
      <c r="F25" s="17"/>
      <c r="G25" s="17"/>
      <c r="H25" s="17"/>
      <c r="I25" s="17"/>
      <c r="J25" s="17"/>
    </row>
    <row r="26" spans="1:10" x14ac:dyDescent="0.25">
      <c r="A26" s="17"/>
      <c r="B26" s="17"/>
      <c r="C26" s="17"/>
      <c r="D26" s="17"/>
      <c r="E26" s="17"/>
      <c r="F26" s="17"/>
      <c r="G26" s="17"/>
      <c r="H26" s="17"/>
      <c r="I26" s="17"/>
      <c r="J26" s="17"/>
    </row>
    <row r="27" spans="1:10" x14ac:dyDescent="0.25">
      <c r="A27" s="17"/>
      <c r="B27" s="17"/>
      <c r="C27" s="17"/>
      <c r="D27" s="17"/>
      <c r="E27" s="17"/>
      <c r="F27" s="17"/>
      <c r="G27" s="17"/>
      <c r="H27" s="17"/>
      <c r="I27" s="17"/>
      <c r="J27" s="17"/>
    </row>
    <row r="28" spans="1:10" x14ac:dyDescent="0.25">
      <c r="A28" s="17"/>
      <c r="B28" s="17"/>
      <c r="C28" s="17"/>
      <c r="D28" s="17"/>
      <c r="E28" s="17"/>
      <c r="F28" s="17"/>
      <c r="G28" s="17"/>
      <c r="H28" s="17"/>
      <c r="I28" s="17"/>
      <c r="J28" s="17"/>
    </row>
    <row r="29" spans="1:10" x14ac:dyDescent="0.25">
      <c r="A29" s="17"/>
      <c r="B29" s="17"/>
      <c r="C29" s="17"/>
      <c r="D29" s="17"/>
      <c r="E29" s="17"/>
      <c r="F29" s="17"/>
      <c r="G29" s="17"/>
      <c r="H29" s="17"/>
      <c r="I29" s="17"/>
      <c r="J29" s="17"/>
    </row>
    <row r="30" spans="1:10" x14ac:dyDescent="0.25">
      <c r="A30" s="17"/>
      <c r="B30" s="17"/>
      <c r="C30" s="17"/>
      <c r="D30" s="17"/>
      <c r="E30" s="17"/>
      <c r="F30" s="17"/>
      <c r="G30" s="17"/>
      <c r="H30" s="17"/>
      <c r="I30" s="17"/>
      <c r="J30" s="17"/>
    </row>
    <row r="31" spans="1:10" x14ac:dyDescent="0.25">
      <c r="A31" s="17"/>
      <c r="B31" s="17"/>
      <c r="C31" s="17"/>
      <c r="D31" s="17"/>
      <c r="E31" s="17"/>
      <c r="F31" s="17"/>
      <c r="G31" s="17"/>
      <c r="H31" s="17"/>
      <c r="I31" s="17"/>
      <c r="J31" s="17"/>
    </row>
    <row r="32" spans="1:10" x14ac:dyDescent="0.25">
      <c r="A32" s="17"/>
      <c r="B32" s="17"/>
      <c r="C32" s="17"/>
      <c r="D32" s="17"/>
      <c r="E32" s="17"/>
      <c r="F32" s="17"/>
      <c r="G32" s="17"/>
      <c r="H32" s="17"/>
      <c r="I32" s="17"/>
      <c r="J32" s="17"/>
    </row>
    <row r="33" spans="1:10" x14ac:dyDescent="0.25">
      <c r="A33" s="17"/>
      <c r="B33" s="17"/>
      <c r="C33" s="17"/>
      <c r="D33" s="17"/>
      <c r="E33" s="17"/>
      <c r="F33" s="17"/>
      <c r="G33" s="17"/>
      <c r="H33" s="17"/>
      <c r="I33" s="17"/>
      <c r="J33" s="17"/>
    </row>
    <row r="34" spans="1:10" x14ac:dyDescent="0.25">
      <c r="A34" s="17"/>
      <c r="B34" s="17"/>
      <c r="C34" s="17"/>
      <c r="D34" s="17"/>
      <c r="E34" s="17"/>
      <c r="F34" s="17"/>
      <c r="G34" s="17"/>
      <c r="H34" s="17"/>
      <c r="I34" s="17"/>
      <c r="J34" s="17"/>
    </row>
    <row r="35" spans="1:10" x14ac:dyDescent="0.25">
      <c r="A35" s="17"/>
      <c r="B35" s="17"/>
      <c r="C35" s="17"/>
      <c r="D35" s="17"/>
      <c r="E35" s="17"/>
      <c r="F35" s="17"/>
      <c r="G35" s="17"/>
      <c r="H35" s="17"/>
      <c r="I35" s="17"/>
      <c r="J35" s="17"/>
    </row>
    <row r="36" spans="1:10" x14ac:dyDescent="0.25">
      <c r="A36" s="17"/>
      <c r="B36" s="17"/>
      <c r="C36" s="17"/>
      <c r="D36" s="17"/>
      <c r="E36" s="17"/>
      <c r="F36" s="17"/>
      <c r="G36" s="17"/>
      <c r="H36" s="17"/>
      <c r="I36" s="17"/>
      <c r="J36" s="17"/>
    </row>
    <row r="37" spans="1:10" x14ac:dyDescent="0.25">
      <c r="A37" s="17"/>
      <c r="B37" s="17"/>
      <c r="C37" s="17"/>
      <c r="D37" s="17"/>
      <c r="E37" s="17"/>
      <c r="F37" s="17"/>
      <c r="G37" s="17"/>
      <c r="H37" s="17"/>
      <c r="I37" s="17"/>
      <c r="J37" s="17"/>
    </row>
    <row r="38" spans="1:10" x14ac:dyDescent="0.25">
      <c r="A38" s="17"/>
      <c r="B38" s="17"/>
      <c r="C38" s="17"/>
      <c r="D38" s="17"/>
      <c r="E38" s="17"/>
      <c r="F38" s="17"/>
      <c r="G38" s="17"/>
      <c r="H38" s="17"/>
      <c r="I38" s="17"/>
      <c r="J38" s="17"/>
    </row>
    <row r="39" spans="1:10" x14ac:dyDescent="0.25">
      <c r="A39" s="17"/>
      <c r="B39" s="17"/>
      <c r="C39" s="17"/>
      <c r="D39" s="17"/>
      <c r="E39" s="17"/>
      <c r="F39" s="17"/>
      <c r="G39" s="17"/>
      <c r="H39" s="17"/>
      <c r="I39" s="17"/>
      <c r="J39" s="17"/>
    </row>
    <row r="40" spans="1:10" x14ac:dyDescent="0.25">
      <c r="A40" s="17"/>
      <c r="B40" s="17"/>
      <c r="C40" s="17"/>
      <c r="D40" s="17"/>
      <c r="E40" s="17"/>
      <c r="F40" s="17"/>
      <c r="G40" s="17"/>
      <c r="H40" s="17"/>
      <c r="I40" s="17"/>
      <c r="J40" s="17"/>
    </row>
    <row r="41" spans="1:10" x14ac:dyDescent="0.25">
      <c r="A41" s="17"/>
      <c r="B41" s="17"/>
      <c r="C41" s="17"/>
      <c r="D41" s="17"/>
      <c r="E41" s="17"/>
      <c r="F41" s="17"/>
      <c r="G41" s="17"/>
      <c r="H41" s="17"/>
      <c r="I41" s="17"/>
      <c r="J41" s="17"/>
    </row>
    <row r="42" spans="1:10" x14ac:dyDescent="0.25">
      <c r="A42" s="17"/>
      <c r="B42" s="17"/>
      <c r="C42" s="17"/>
      <c r="D42" s="17"/>
      <c r="E42" s="17"/>
      <c r="F42" s="17"/>
      <c r="G42" s="17"/>
      <c r="H42" s="17"/>
      <c r="I42" s="17"/>
      <c r="J42" s="17"/>
    </row>
    <row r="43" spans="1:10" x14ac:dyDescent="0.25">
      <c r="A43" s="17"/>
      <c r="B43" s="17"/>
      <c r="C43" s="17"/>
      <c r="D43" s="17"/>
      <c r="E43" s="17"/>
      <c r="F43" s="17"/>
      <c r="G43" s="17"/>
      <c r="H43" s="17"/>
      <c r="I43" s="17"/>
      <c r="J43" s="17"/>
    </row>
    <row r="44" spans="1:10" x14ac:dyDescent="0.25">
      <c r="A44" s="17"/>
      <c r="B44" s="17"/>
      <c r="C44" s="17"/>
      <c r="D44" s="17"/>
      <c r="E44" s="17"/>
      <c r="F44" s="17"/>
      <c r="G44" s="17"/>
      <c r="H44" s="17"/>
      <c r="I44" s="17"/>
      <c r="J44" s="17"/>
    </row>
    <row r="45" spans="1:10" x14ac:dyDescent="0.25">
      <c r="A45" s="17"/>
      <c r="B45" s="17"/>
      <c r="C45" s="17"/>
      <c r="D45" s="17"/>
      <c r="E45" s="17"/>
      <c r="F45" s="17"/>
      <c r="G45" s="17"/>
      <c r="H45" s="17"/>
      <c r="I45" s="17"/>
      <c r="J45" s="17"/>
    </row>
    <row r="46" spans="1:10" x14ac:dyDescent="0.25">
      <c r="A46" s="17"/>
      <c r="B46" s="17"/>
      <c r="C46" s="17"/>
      <c r="D46" s="17"/>
      <c r="E46" s="17"/>
      <c r="F46" s="17"/>
      <c r="G46" s="17"/>
      <c r="H46" s="17"/>
      <c r="I46" s="17"/>
      <c r="J46" s="17"/>
    </row>
    <row r="47" spans="1:10" x14ac:dyDescent="0.25">
      <c r="A47" s="17"/>
      <c r="B47" s="17"/>
      <c r="C47" s="17"/>
      <c r="D47" s="17"/>
      <c r="E47" s="17"/>
      <c r="F47" s="17"/>
      <c r="G47" s="17"/>
      <c r="H47" s="17"/>
      <c r="I47" s="17"/>
      <c r="J47" s="17"/>
    </row>
    <row r="48" spans="1:10" x14ac:dyDescent="0.25">
      <c r="A48" s="17"/>
      <c r="B48" s="17"/>
      <c r="C48" s="17"/>
      <c r="D48" s="17"/>
      <c r="E48" s="17"/>
      <c r="F48" s="17"/>
      <c r="G48" s="17"/>
      <c r="H48" s="17"/>
      <c r="I48" s="17"/>
      <c r="J48" s="17"/>
    </row>
    <row r="49" spans="1:10" x14ac:dyDescent="0.25">
      <c r="A49" s="17"/>
      <c r="B49" s="17"/>
      <c r="C49" s="17"/>
      <c r="D49" s="17"/>
      <c r="E49" s="17"/>
      <c r="F49" s="17"/>
      <c r="G49" s="17"/>
      <c r="H49" s="17"/>
      <c r="I49" s="17"/>
      <c r="J49" s="17"/>
    </row>
    <row r="50" spans="1:10" x14ac:dyDescent="0.25">
      <c r="A50" s="17"/>
      <c r="B50" s="17"/>
      <c r="C50" s="17"/>
      <c r="D50" s="17"/>
      <c r="E50" s="17"/>
      <c r="F50" s="17"/>
      <c r="G50" s="17"/>
      <c r="H50" s="17"/>
      <c r="I50" s="17"/>
      <c r="J50" s="17"/>
    </row>
    <row r="51" spans="1:10" x14ac:dyDescent="0.25">
      <c r="A51" s="17"/>
      <c r="B51" s="17"/>
      <c r="C51" s="17"/>
      <c r="D51" s="17"/>
      <c r="E51" s="17"/>
      <c r="F51" s="17"/>
      <c r="G51" s="17"/>
      <c r="H51" s="17"/>
      <c r="I51" s="17"/>
      <c r="J51" s="17"/>
    </row>
    <row r="52" spans="1:10" x14ac:dyDescent="0.25">
      <c r="A52" s="17"/>
      <c r="B52" s="17"/>
      <c r="C52" s="17"/>
      <c r="D52" s="17"/>
      <c r="E52" s="17"/>
      <c r="F52" s="17"/>
      <c r="G52" s="17"/>
      <c r="H52" s="17"/>
      <c r="I52" s="17"/>
      <c r="J52" s="17"/>
    </row>
    <row r="53" spans="1:10" x14ac:dyDescent="0.25">
      <c r="A53" s="17"/>
      <c r="B53" s="17"/>
      <c r="C53" s="17"/>
      <c r="D53" s="17"/>
      <c r="E53" s="17"/>
      <c r="F53" s="17"/>
      <c r="G53" s="17"/>
      <c r="H53" s="17"/>
      <c r="I53" s="17"/>
      <c r="J53" s="17"/>
    </row>
    <row r="54" spans="1:10" x14ac:dyDescent="0.25">
      <c r="A54" s="17"/>
      <c r="B54" s="17"/>
      <c r="C54" s="17"/>
      <c r="D54" s="17"/>
      <c r="E54" s="17"/>
      <c r="F54" s="17"/>
      <c r="G54" s="17"/>
      <c r="H54" s="17"/>
      <c r="I54" s="17"/>
      <c r="J54" s="17"/>
    </row>
    <row r="55" spans="1:10" x14ac:dyDescent="0.25">
      <c r="A55" s="17"/>
      <c r="B55" s="17"/>
      <c r="C55" s="17"/>
      <c r="D55" s="17"/>
      <c r="E55" s="17"/>
      <c r="F55" s="17"/>
      <c r="G55" s="17"/>
      <c r="H55" s="17"/>
      <c r="I55" s="17"/>
      <c r="J55" s="17"/>
    </row>
    <row r="56" spans="1:10" x14ac:dyDescent="0.25">
      <c r="A56" s="17"/>
      <c r="B56" s="17"/>
      <c r="C56" s="17"/>
      <c r="D56" s="17"/>
      <c r="E56" s="17"/>
      <c r="F56" s="17"/>
      <c r="G56" s="17"/>
      <c r="H56" s="17"/>
      <c r="I56" s="17"/>
      <c r="J56" s="17"/>
    </row>
    <row r="57" spans="1:10" x14ac:dyDescent="0.25">
      <c r="A57" s="17"/>
      <c r="B57" s="17"/>
      <c r="C57" s="17"/>
      <c r="D57" s="17"/>
      <c r="E57" s="17"/>
      <c r="F57" s="17"/>
      <c r="G57" s="17"/>
      <c r="H57" s="17"/>
      <c r="I57" s="17"/>
      <c r="J57" s="17"/>
    </row>
    <row r="58" spans="1:10" x14ac:dyDescent="0.25">
      <c r="A58" s="17"/>
      <c r="B58" s="17"/>
      <c r="C58" s="17"/>
      <c r="D58" s="17"/>
      <c r="E58" s="17"/>
      <c r="F58" s="17"/>
      <c r="G58" s="17"/>
      <c r="H58" s="17"/>
      <c r="I58" s="17"/>
      <c r="J58" s="17"/>
    </row>
    <row r="59" spans="1:10" x14ac:dyDescent="0.25">
      <c r="A59" s="17"/>
      <c r="B59" s="17"/>
      <c r="C59" s="17"/>
      <c r="D59" s="17"/>
      <c r="E59" s="17"/>
      <c r="F59" s="17"/>
      <c r="G59" s="17"/>
      <c r="H59" s="17"/>
      <c r="I59" s="17"/>
      <c r="J59" s="17"/>
    </row>
    <row r="60" spans="1:10" x14ac:dyDescent="0.25">
      <c r="A60" s="17"/>
      <c r="B60" s="17"/>
      <c r="C60" s="17"/>
      <c r="D60" s="17"/>
      <c r="E60" s="17"/>
      <c r="F60" s="17"/>
      <c r="G60" s="17"/>
      <c r="H60" s="17"/>
      <c r="I60" s="17"/>
      <c r="J60" s="17"/>
    </row>
    <row r="61" spans="1:10" x14ac:dyDescent="0.25">
      <c r="A61" s="17"/>
      <c r="B61" s="17"/>
      <c r="C61" s="17"/>
      <c r="D61" s="17"/>
      <c r="E61" s="17"/>
      <c r="F61" s="17"/>
      <c r="G61" s="17"/>
      <c r="H61" s="17"/>
      <c r="I61" s="17"/>
      <c r="J61" s="17"/>
    </row>
    <row r="62" spans="1:10" x14ac:dyDescent="0.25">
      <c r="A62" s="17"/>
      <c r="B62" s="17"/>
      <c r="C62" s="17"/>
      <c r="D62" s="17"/>
      <c r="E62" s="17"/>
      <c r="F62" s="17"/>
      <c r="G62" s="17"/>
      <c r="H62" s="17"/>
      <c r="I62" s="17"/>
      <c r="J62" s="17"/>
    </row>
    <row r="63" spans="1:10" x14ac:dyDescent="0.25">
      <c r="A63" s="17"/>
      <c r="B63" s="17"/>
      <c r="C63" s="17"/>
      <c r="D63" s="17"/>
      <c r="E63" s="17"/>
      <c r="F63" s="17"/>
      <c r="G63" s="17"/>
      <c r="H63" s="17"/>
      <c r="I63" s="17"/>
      <c r="J63" s="17"/>
    </row>
    <row r="64" spans="1:10" x14ac:dyDescent="0.25">
      <c r="A64" s="17"/>
      <c r="B64" s="17"/>
      <c r="C64" s="17"/>
      <c r="D64" s="17"/>
      <c r="E64" s="17"/>
      <c r="F64" s="17"/>
      <c r="G64" s="17"/>
      <c r="H64" s="17"/>
      <c r="I64" s="17"/>
      <c r="J64" s="17"/>
    </row>
    <row r="65" spans="1:10" x14ac:dyDescent="0.25">
      <c r="A65" s="17"/>
      <c r="B65" s="17"/>
      <c r="C65" s="17"/>
      <c r="D65" s="17"/>
      <c r="E65" s="17"/>
      <c r="F65" s="17"/>
      <c r="G65" s="17"/>
      <c r="H65" s="17"/>
      <c r="I65" s="17"/>
      <c r="J65" s="17"/>
    </row>
    <row r="66" spans="1:10" x14ac:dyDescent="0.25">
      <c r="A66" s="17"/>
      <c r="B66" s="17"/>
      <c r="C66" s="17"/>
      <c r="D66" s="17"/>
      <c r="E66" s="17"/>
      <c r="F66" s="17"/>
      <c r="G66" s="17"/>
      <c r="H66" s="17"/>
      <c r="I66" s="17"/>
      <c r="J66" s="17"/>
    </row>
    <row r="67" spans="1:10" x14ac:dyDescent="0.25">
      <c r="A67" s="17"/>
      <c r="B67" s="17"/>
      <c r="C67" s="17"/>
      <c r="D67" s="17"/>
      <c r="E67" s="17"/>
      <c r="F67" s="17"/>
      <c r="G67" s="17"/>
      <c r="H67" s="17"/>
      <c r="I67" s="17"/>
      <c r="J67" s="17"/>
    </row>
    <row r="68" spans="1:10" x14ac:dyDescent="0.25">
      <c r="A68" s="17"/>
      <c r="B68" s="17"/>
      <c r="C68" s="17"/>
      <c r="D68" s="17"/>
      <c r="E68" s="17"/>
      <c r="F68" s="17"/>
      <c r="G68" s="17"/>
      <c r="H68" s="17"/>
      <c r="I68" s="17"/>
      <c r="J68" s="17"/>
    </row>
    <row r="69" spans="1:10" x14ac:dyDescent="0.25">
      <c r="A69" s="17"/>
      <c r="B69" s="17"/>
      <c r="C69" s="17"/>
      <c r="D69" s="17"/>
      <c r="E69" s="17"/>
      <c r="F69" s="17"/>
      <c r="G69" s="17"/>
      <c r="H69" s="17"/>
      <c r="I69" s="17"/>
      <c r="J69" s="17"/>
    </row>
    <row r="70" spans="1:10" x14ac:dyDescent="0.25">
      <c r="A70" s="17"/>
      <c r="B70" s="17"/>
      <c r="C70" s="17"/>
      <c r="D70" s="17"/>
      <c r="E70" s="17"/>
      <c r="F70" s="17"/>
      <c r="G70" s="17"/>
      <c r="H70" s="17"/>
      <c r="I70" s="17"/>
      <c r="J70" s="17"/>
    </row>
    <row r="71" spans="1:10" x14ac:dyDescent="0.25">
      <c r="A71" s="17"/>
      <c r="B71" s="17"/>
      <c r="C71" s="17"/>
      <c r="D71" s="17"/>
      <c r="E71" s="17"/>
      <c r="F71" s="17"/>
      <c r="G71" s="17"/>
      <c r="H71" s="17"/>
      <c r="I71" s="17"/>
      <c r="J71" s="17"/>
    </row>
    <row r="72" spans="1:10" x14ac:dyDescent="0.25">
      <c r="A72" s="17"/>
      <c r="B72" s="17"/>
      <c r="C72" s="17"/>
      <c r="D72" s="17"/>
      <c r="E72" s="17"/>
      <c r="F72" s="17"/>
      <c r="G72" s="17"/>
      <c r="H72" s="17"/>
      <c r="I72" s="17"/>
      <c r="J72" s="17"/>
    </row>
    <row r="73" spans="1:10" x14ac:dyDescent="0.25">
      <c r="A73" s="17"/>
      <c r="B73" s="17"/>
      <c r="C73" s="17"/>
      <c r="D73" s="17"/>
      <c r="E73" s="17"/>
      <c r="F73" s="17"/>
      <c r="G73" s="17"/>
      <c r="H73" s="17"/>
      <c r="I73" s="17"/>
      <c r="J73" s="17"/>
    </row>
    <row r="74" spans="1:10" x14ac:dyDescent="0.25">
      <c r="A74" s="17"/>
      <c r="B74" s="17"/>
      <c r="C74" s="17"/>
      <c r="D74" s="17"/>
      <c r="E74" s="17"/>
      <c r="F74" s="17"/>
      <c r="G74" s="17"/>
      <c r="H74" s="17"/>
      <c r="I74" s="17"/>
      <c r="J74" s="17"/>
    </row>
    <row r="75" spans="1:10" x14ac:dyDescent="0.25">
      <c r="A75" s="17"/>
      <c r="B75" s="17"/>
      <c r="C75" s="17"/>
      <c r="D75" s="17"/>
      <c r="E75" s="17"/>
      <c r="F75" s="17"/>
      <c r="G75" s="17"/>
      <c r="H75" s="17"/>
      <c r="I75" s="17"/>
      <c r="J75" s="17"/>
    </row>
    <row r="76" spans="1:10" x14ac:dyDescent="0.25">
      <c r="A76" s="17"/>
      <c r="B76" s="17"/>
      <c r="C76" s="17"/>
      <c r="D76" s="17"/>
      <c r="E76" s="17"/>
      <c r="F76" s="17"/>
      <c r="G76" s="17"/>
      <c r="H76" s="17"/>
      <c r="I76" s="17"/>
      <c r="J76" s="17"/>
    </row>
    <row r="77" spans="1:10" x14ac:dyDescent="0.25">
      <c r="A77" s="17"/>
      <c r="B77" s="17"/>
      <c r="C77" s="17"/>
      <c r="D77" s="17"/>
      <c r="E77" s="17"/>
      <c r="F77" s="17"/>
      <c r="G77" s="17"/>
      <c r="H77" s="17"/>
      <c r="I77" s="17"/>
      <c r="J77" s="17"/>
    </row>
    <row r="78" spans="1:10" x14ac:dyDescent="0.25">
      <c r="A78" s="17"/>
      <c r="B78" s="17"/>
      <c r="C78" s="17"/>
      <c r="D78" s="17"/>
      <c r="E78" s="17"/>
      <c r="F78" s="17"/>
      <c r="G78" s="17"/>
      <c r="H78" s="17"/>
      <c r="I78" s="17"/>
      <c r="J78" s="17"/>
    </row>
    <row r="79" spans="1:10" x14ac:dyDescent="0.25">
      <c r="A79" s="17"/>
      <c r="B79" s="17"/>
      <c r="C79" s="17"/>
      <c r="D79" s="17"/>
      <c r="E79" s="17"/>
      <c r="F79" s="17"/>
      <c r="G79" s="17"/>
      <c r="H79" s="17"/>
      <c r="I79" s="17"/>
      <c r="J79" s="17"/>
    </row>
    <row r="80" spans="1:10" x14ac:dyDescent="0.25">
      <c r="A80" s="17"/>
      <c r="B80" s="17"/>
      <c r="C80" s="17"/>
      <c r="D80" s="17"/>
      <c r="E80" s="17"/>
      <c r="F80" s="17"/>
      <c r="G80" s="17"/>
      <c r="H80" s="17"/>
      <c r="I80" s="17"/>
      <c r="J80" s="17"/>
    </row>
    <row r="81" spans="1:10" x14ac:dyDescent="0.25">
      <c r="A81" s="17"/>
      <c r="B81" s="17"/>
      <c r="C81" s="17"/>
      <c r="D81" s="17"/>
      <c r="E81" s="17"/>
      <c r="F81" s="17"/>
      <c r="G81" s="17"/>
      <c r="H81" s="17"/>
      <c r="I81" s="17"/>
      <c r="J81" s="17"/>
    </row>
    <row r="82" spans="1:10" x14ac:dyDescent="0.25">
      <c r="A82" s="17"/>
      <c r="B82" s="17"/>
      <c r="C82" s="17"/>
      <c r="D82" s="17"/>
      <c r="E82" s="17"/>
      <c r="F82" s="17"/>
      <c r="G82" s="17"/>
      <c r="H82" s="17"/>
      <c r="I82" s="17"/>
      <c r="J82" s="17"/>
    </row>
    <row r="83" spans="1:10" x14ac:dyDescent="0.25">
      <c r="A83" s="17"/>
      <c r="B83" s="17"/>
      <c r="C83" s="17"/>
      <c r="D83" s="17"/>
      <c r="E83" s="17"/>
      <c r="F83" s="17"/>
      <c r="G83" s="17"/>
      <c r="H83" s="17"/>
      <c r="I83" s="17"/>
      <c r="J83" s="17"/>
    </row>
    <row r="84" spans="1:10" x14ac:dyDescent="0.25">
      <c r="A84" s="17"/>
      <c r="B84" s="17"/>
      <c r="C84" s="17"/>
      <c r="D84" s="17"/>
      <c r="E84" s="17"/>
      <c r="F84" s="17"/>
      <c r="G84" s="17"/>
      <c r="H84" s="17"/>
      <c r="I84" s="17"/>
      <c r="J84" s="17"/>
    </row>
    <row r="85" spans="1:10" x14ac:dyDescent="0.25">
      <c r="A85" s="17"/>
      <c r="B85" s="17"/>
      <c r="C85" s="17"/>
      <c r="D85" s="17"/>
      <c r="E85" s="17"/>
      <c r="F85" s="17"/>
      <c r="G85" s="17"/>
      <c r="H85" s="17"/>
      <c r="I85" s="17"/>
      <c r="J85" s="17"/>
    </row>
    <row r="86" spans="1:10" x14ac:dyDescent="0.25">
      <c r="A86" s="17"/>
      <c r="B86" s="17"/>
      <c r="C86" s="17"/>
      <c r="D86" s="17"/>
      <c r="E86" s="17"/>
      <c r="F86" s="17"/>
      <c r="G86" s="17"/>
      <c r="H86" s="17"/>
      <c r="I86" s="17"/>
      <c r="J86" s="17"/>
    </row>
    <row r="87" spans="1:10" x14ac:dyDescent="0.25">
      <c r="A87" s="17"/>
      <c r="B87" s="17"/>
      <c r="C87" s="17"/>
      <c r="D87" s="17"/>
      <c r="E87" s="17"/>
      <c r="F87" s="17"/>
      <c r="G87" s="17"/>
      <c r="H87" s="17"/>
      <c r="I87" s="17"/>
      <c r="J87" s="17"/>
    </row>
    <row r="88" spans="1:10" x14ac:dyDescent="0.25">
      <c r="A88" s="17"/>
      <c r="B88" s="17"/>
      <c r="C88" s="17"/>
      <c r="D88" s="17"/>
      <c r="E88" s="17"/>
      <c r="F88" s="17"/>
      <c r="G88" s="17"/>
      <c r="H88" s="17"/>
      <c r="I88" s="17"/>
      <c r="J88" s="17"/>
    </row>
    <row r="89" spans="1:10" x14ac:dyDescent="0.25">
      <c r="A89" s="17"/>
      <c r="B89" s="17"/>
      <c r="C89" s="17"/>
      <c r="D89" s="17"/>
      <c r="E89" s="17"/>
      <c r="F89" s="17"/>
      <c r="G89" s="17"/>
      <c r="H89" s="17"/>
      <c r="I89" s="17"/>
      <c r="J89" s="17"/>
    </row>
    <row r="90" spans="1:10" x14ac:dyDescent="0.25">
      <c r="A90" s="17"/>
      <c r="B90" s="17"/>
      <c r="C90" s="17"/>
      <c r="D90" s="17"/>
      <c r="E90" s="17"/>
      <c r="F90" s="17"/>
      <c r="G90" s="17"/>
      <c r="H90" s="17"/>
      <c r="I90" s="17"/>
      <c r="J90" s="17"/>
    </row>
    <row r="91" spans="1:10" x14ac:dyDescent="0.25">
      <c r="A91" s="17"/>
      <c r="B91" s="17"/>
      <c r="C91" s="17"/>
      <c r="D91" s="17"/>
      <c r="E91" s="17"/>
      <c r="F91" s="17"/>
      <c r="G91" s="17"/>
      <c r="H91" s="17"/>
      <c r="I91" s="17"/>
      <c r="J91" s="17"/>
    </row>
    <row r="92" spans="1:10" x14ac:dyDescent="0.25">
      <c r="A92" s="17"/>
      <c r="B92" s="17"/>
      <c r="C92" s="17"/>
      <c r="D92" s="17"/>
      <c r="E92" s="17"/>
      <c r="F92" s="17"/>
      <c r="G92" s="17"/>
      <c r="H92" s="17"/>
      <c r="I92" s="17"/>
      <c r="J92" s="17"/>
    </row>
    <row r="93" spans="1:10" x14ac:dyDescent="0.25">
      <c r="A93" s="17"/>
      <c r="B93" s="17"/>
      <c r="C93" s="17"/>
      <c r="D93" s="17"/>
      <c r="E93" s="17"/>
      <c r="F93" s="17"/>
      <c r="G93" s="17"/>
      <c r="H93" s="17"/>
      <c r="I93" s="17"/>
      <c r="J93" s="17"/>
    </row>
    <row r="94" spans="1:10" x14ac:dyDescent="0.25">
      <c r="A94" s="17"/>
      <c r="B94" s="17"/>
      <c r="C94" s="17"/>
      <c r="D94" s="17"/>
      <c r="E94" s="17"/>
      <c r="F94" s="17"/>
      <c r="G94" s="17"/>
      <c r="H94" s="17"/>
      <c r="I94" s="17"/>
      <c r="J94" s="17"/>
    </row>
    <row r="95" spans="1:10" x14ac:dyDescent="0.25">
      <c r="A95" s="17"/>
      <c r="B95" s="17"/>
      <c r="C95" s="17"/>
      <c r="D95" s="17"/>
      <c r="E95" s="17"/>
      <c r="F95" s="17"/>
      <c r="G95" s="17"/>
      <c r="H95" s="17"/>
      <c r="I95" s="17"/>
      <c r="J95" s="17"/>
    </row>
    <row r="96" spans="1:10" x14ac:dyDescent="0.25">
      <c r="A96" s="17"/>
      <c r="B96" s="17"/>
      <c r="C96" s="17"/>
      <c r="D96" s="17"/>
      <c r="E96" s="17"/>
      <c r="F96" s="17"/>
      <c r="G96" s="17"/>
      <c r="H96" s="17"/>
      <c r="I96" s="17"/>
      <c r="J96" s="17"/>
    </row>
    <row r="97" spans="1:10" x14ac:dyDescent="0.25">
      <c r="A97" s="17"/>
      <c r="B97" s="17"/>
      <c r="C97" s="17"/>
      <c r="D97" s="17"/>
      <c r="E97" s="17"/>
      <c r="F97" s="17"/>
      <c r="G97" s="17"/>
      <c r="H97" s="17"/>
      <c r="I97" s="17"/>
      <c r="J97" s="17"/>
    </row>
    <row r="98" spans="1:10" x14ac:dyDescent="0.25">
      <c r="A98" s="17"/>
      <c r="B98" s="17"/>
      <c r="C98" s="17"/>
      <c r="D98" s="17"/>
      <c r="E98" s="17"/>
      <c r="F98" s="17"/>
      <c r="G98" s="17"/>
      <c r="H98" s="17"/>
      <c r="I98" s="17"/>
      <c r="J98" s="17"/>
    </row>
    <row r="99" spans="1:10" x14ac:dyDescent="0.25">
      <c r="A99" s="17"/>
      <c r="B99" s="17"/>
      <c r="C99" s="17"/>
      <c r="D99" s="17"/>
      <c r="E99" s="17"/>
      <c r="F99" s="17"/>
      <c r="G99" s="17"/>
      <c r="H99" s="17"/>
      <c r="I99" s="17"/>
      <c r="J99" s="17"/>
    </row>
    <row r="100" spans="1:10" x14ac:dyDescent="0.25">
      <c r="A100" s="17"/>
      <c r="B100" s="17"/>
      <c r="C100" s="17"/>
      <c r="D100" s="17"/>
      <c r="E100" s="17"/>
      <c r="F100" s="17"/>
      <c r="G100" s="17"/>
      <c r="H100" s="17"/>
      <c r="I100" s="17"/>
      <c r="J100" s="17"/>
    </row>
    <row r="101" spans="1:10" x14ac:dyDescent="0.25">
      <c r="A101" s="17"/>
      <c r="B101" s="17"/>
      <c r="C101" s="17"/>
      <c r="D101" s="17"/>
      <c r="E101" s="17"/>
      <c r="F101" s="17"/>
      <c r="G101" s="17"/>
      <c r="H101" s="17"/>
      <c r="I101" s="17"/>
      <c r="J101" s="17"/>
    </row>
    <row r="102" spans="1:10" x14ac:dyDescent="0.25">
      <c r="A102" s="17"/>
      <c r="B102" s="17"/>
      <c r="C102" s="17"/>
      <c r="D102" s="17"/>
      <c r="E102" s="17"/>
      <c r="F102" s="17"/>
      <c r="G102" s="17"/>
      <c r="H102" s="17"/>
      <c r="I102" s="17"/>
      <c r="J102" s="17"/>
    </row>
    <row r="103" spans="1:10" x14ac:dyDescent="0.25">
      <c r="A103" s="17"/>
      <c r="B103" s="17"/>
      <c r="C103" s="17"/>
      <c r="D103" s="17"/>
      <c r="E103" s="17"/>
      <c r="F103" s="17"/>
      <c r="G103" s="17"/>
      <c r="H103" s="17"/>
      <c r="I103" s="17"/>
      <c r="J103" s="17"/>
    </row>
    <row r="104" spans="1:10" x14ac:dyDescent="0.25">
      <c r="A104" s="17"/>
      <c r="B104" s="17"/>
      <c r="C104" s="17"/>
      <c r="D104" s="17"/>
      <c r="E104" s="17"/>
      <c r="F104" s="17"/>
      <c r="G104" s="17"/>
      <c r="H104" s="17"/>
      <c r="I104" s="17"/>
      <c r="J104" s="17"/>
    </row>
    <row r="105" spans="1:10" x14ac:dyDescent="0.25">
      <c r="A105" s="17"/>
      <c r="B105" s="17"/>
      <c r="C105" s="17"/>
      <c r="D105" s="17"/>
      <c r="E105" s="17"/>
      <c r="F105" s="17"/>
      <c r="G105" s="17"/>
      <c r="H105" s="17"/>
      <c r="I105" s="17"/>
      <c r="J105" s="17"/>
    </row>
    <row r="106" spans="1:10" x14ac:dyDescent="0.25">
      <c r="A106" s="17"/>
      <c r="B106" s="17"/>
      <c r="C106" s="17"/>
      <c r="D106" s="17"/>
      <c r="E106" s="17"/>
      <c r="F106" s="17"/>
      <c r="G106" s="17"/>
      <c r="H106" s="17"/>
      <c r="I106" s="17"/>
      <c r="J106" s="17"/>
    </row>
    <row r="107" spans="1:10" x14ac:dyDescent="0.25">
      <c r="A107" s="17"/>
      <c r="B107" s="17"/>
      <c r="C107" s="17"/>
      <c r="D107" s="17"/>
      <c r="E107" s="17"/>
      <c r="F107" s="17"/>
      <c r="G107" s="17"/>
      <c r="H107" s="17"/>
      <c r="I107" s="17"/>
      <c r="J107" s="17"/>
    </row>
    <row r="108" spans="1:10" x14ac:dyDescent="0.25">
      <c r="A108" s="17"/>
      <c r="B108" s="17"/>
      <c r="C108" s="17"/>
      <c r="D108" s="17"/>
      <c r="E108" s="17"/>
      <c r="F108" s="17"/>
      <c r="G108" s="17"/>
      <c r="H108" s="17"/>
      <c r="I108" s="17"/>
      <c r="J108" s="17"/>
    </row>
    <row r="109" spans="1:10" x14ac:dyDescent="0.25">
      <c r="A109" s="17"/>
      <c r="B109" s="17"/>
      <c r="C109" s="17"/>
      <c r="D109" s="17"/>
      <c r="E109" s="17"/>
      <c r="F109" s="17"/>
      <c r="G109" s="17"/>
      <c r="H109" s="17"/>
      <c r="I109" s="17"/>
      <c r="J109" s="17"/>
    </row>
    <row r="110" spans="1:10" x14ac:dyDescent="0.25">
      <c r="A110" s="17"/>
      <c r="B110" s="17"/>
      <c r="C110" s="17"/>
      <c r="D110" s="17"/>
      <c r="E110" s="17"/>
      <c r="F110" s="17"/>
      <c r="G110" s="17"/>
      <c r="H110" s="17"/>
      <c r="I110" s="17"/>
      <c r="J110" s="17"/>
    </row>
    <row r="111" spans="1:10" x14ac:dyDescent="0.25">
      <c r="A111" s="17"/>
      <c r="B111" s="17"/>
      <c r="C111" s="17"/>
      <c r="D111" s="17"/>
      <c r="E111" s="17"/>
      <c r="F111" s="17"/>
      <c r="G111" s="17"/>
      <c r="H111" s="17"/>
      <c r="I111" s="17"/>
      <c r="J111" s="17"/>
    </row>
    <row r="112" spans="1:10" x14ac:dyDescent="0.25">
      <c r="A112" s="17"/>
      <c r="B112" s="17"/>
      <c r="C112" s="17"/>
      <c r="D112" s="17"/>
      <c r="E112" s="17"/>
      <c r="F112" s="17"/>
      <c r="G112" s="17"/>
      <c r="H112" s="17"/>
      <c r="I112" s="17"/>
      <c r="J112" s="17"/>
    </row>
    <row r="113" spans="1:10" x14ac:dyDescent="0.25">
      <c r="A113" s="17"/>
      <c r="B113" s="17"/>
      <c r="C113" s="17"/>
      <c r="D113" s="17"/>
      <c r="E113" s="17"/>
      <c r="F113" s="17"/>
      <c r="G113" s="17"/>
      <c r="H113" s="17"/>
      <c r="I113" s="17"/>
      <c r="J113" s="17"/>
    </row>
    <row r="114" spans="1:10" x14ac:dyDescent="0.25">
      <c r="A114" s="17"/>
      <c r="B114" s="17"/>
      <c r="C114" s="17"/>
      <c r="D114" s="17"/>
      <c r="E114" s="17"/>
      <c r="F114" s="17"/>
      <c r="G114" s="17"/>
      <c r="H114" s="17"/>
      <c r="I114" s="17"/>
      <c r="J114" s="17"/>
    </row>
    <row r="115" spans="1:10" x14ac:dyDescent="0.25">
      <c r="A115" s="17"/>
      <c r="B115" s="17"/>
      <c r="C115" s="17"/>
      <c r="D115" s="17"/>
      <c r="E115" s="17"/>
      <c r="F115" s="17"/>
      <c r="G115" s="17"/>
      <c r="H115" s="17"/>
      <c r="I115" s="17"/>
      <c r="J115" s="17"/>
    </row>
    <row r="116" spans="1:10" x14ac:dyDescent="0.25">
      <c r="A116" s="17"/>
      <c r="B116" s="17"/>
      <c r="C116" s="17"/>
      <c r="D116" s="17"/>
      <c r="E116" s="17"/>
      <c r="F116" s="17"/>
      <c r="G116" s="17"/>
      <c r="H116" s="17"/>
      <c r="I116" s="17"/>
      <c r="J116" s="17"/>
    </row>
    <row r="117" spans="1:10" x14ac:dyDescent="0.25">
      <c r="A117" s="17"/>
      <c r="B117" s="17"/>
      <c r="C117" s="17"/>
      <c r="D117" s="17"/>
      <c r="E117" s="17"/>
      <c r="F117" s="17"/>
      <c r="G117" s="17"/>
      <c r="H117" s="17"/>
      <c r="I117" s="17"/>
      <c r="J117" s="17"/>
    </row>
    <row r="118" spans="1:10" x14ac:dyDescent="0.25">
      <c r="A118" s="17"/>
      <c r="B118" s="17"/>
      <c r="C118" s="17"/>
      <c r="D118" s="17"/>
      <c r="E118" s="17"/>
      <c r="F118" s="17"/>
      <c r="G118" s="17"/>
      <c r="H118" s="17"/>
      <c r="I118" s="17"/>
      <c r="J118" s="17"/>
    </row>
    <row r="119" spans="1:10" x14ac:dyDescent="0.25">
      <c r="A119" s="17"/>
      <c r="B119" s="17"/>
      <c r="C119" s="17"/>
      <c r="D119" s="17"/>
      <c r="E119" s="17"/>
      <c r="F119" s="17"/>
      <c r="G119" s="17"/>
      <c r="H119" s="17"/>
      <c r="I119" s="17"/>
      <c r="J119" s="17"/>
    </row>
    <row r="120" spans="1:10" x14ac:dyDescent="0.25">
      <c r="A120" s="17"/>
      <c r="B120" s="17"/>
      <c r="C120" s="17"/>
      <c r="D120" s="17"/>
      <c r="E120" s="17"/>
      <c r="F120" s="17"/>
      <c r="G120" s="17"/>
      <c r="H120" s="17"/>
      <c r="I120" s="17"/>
      <c r="J120" s="17"/>
    </row>
    <row r="121" spans="1:10" x14ac:dyDescent="0.25">
      <c r="A121" s="17"/>
      <c r="B121" s="17"/>
      <c r="C121" s="17"/>
      <c r="D121" s="17"/>
      <c r="E121" s="17"/>
      <c r="F121" s="17"/>
      <c r="G121" s="17"/>
      <c r="H121" s="17"/>
      <c r="I121" s="17"/>
      <c r="J121" s="17"/>
    </row>
    <row r="122" spans="1:10" x14ac:dyDescent="0.25">
      <c r="A122" s="17"/>
      <c r="B122" s="17"/>
      <c r="C122" s="17"/>
      <c r="D122" s="17"/>
      <c r="E122" s="17"/>
      <c r="F122" s="17"/>
      <c r="G122" s="17"/>
      <c r="H122" s="17"/>
      <c r="I122" s="17"/>
      <c r="J122" s="17"/>
    </row>
    <row r="123" spans="1:10" x14ac:dyDescent="0.25">
      <c r="A123" s="17"/>
      <c r="B123" s="17"/>
      <c r="C123" s="17"/>
      <c r="D123" s="17"/>
      <c r="E123" s="17"/>
      <c r="F123" s="17"/>
      <c r="G123" s="17"/>
      <c r="H123" s="17"/>
      <c r="I123" s="17"/>
      <c r="J123" s="17"/>
    </row>
    <row r="124" spans="1:10" x14ac:dyDescent="0.25">
      <c r="A124" s="17"/>
      <c r="B124" s="17"/>
      <c r="C124" s="17"/>
      <c r="D124" s="17"/>
      <c r="E124" s="17"/>
      <c r="F124" s="17"/>
      <c r="G124" s="17"/>
      <c r="H124" s="17"/>
      <c r="I124" s="17"/>
      <c r="J124" s="17"/>
    </row>
    <row r="125" spans="1:10" x14ac:dyDescent="0.25">
      <c r="A125" s="17"/>
      <c r="B125" s="17"/>
      <c r="C125" s="17"/>
      <c r="D125" s="17"/>
      <c r="E125" s="17"/>
      <c r="F125" s="17"/>
      <c r="G125" s="17"/>
      <c r="H125" s="17"/>
      <c r="I125" s="17"/>
      <c r="J125" s="17"/>
    </row>
    <row r="126" spans="1:10" x14ac:dyDescent="0.25">
      <c r="A126" s="17"/>
      <c r="B126" s="17"/>
      <c r="C126" s="17"/>
      <c r="D126" s="17"/>
      <c r="E126" s="17"/>
      <c r="F126" s="17"/>
      <c r="G126" s="17"/>
      <c r="H126" s="17"/>
      <c r="I126" s="17"/>
      <c r="J126" s="17"/>
    </row>
    <row r="127" spans="1:10" x14ac:dyDescent="0.25">
      <c r="A127" s="17"/>
      <c r="B127" s="17"/>
      <c r="C127" s="17"/>
      <c r="D127" s="17"/>
      <c r="E127" s="17"/>
      <c r="F127" s="17"/>
      <c r="G127" s="17"/>
      <c r="H127" s="17"/>
      <c r="I127" s="17"/>
      <c r="J127" s="17"/>
    </row>
    <row r="128" spans="1:10" x14ac:dyDescent="0.25">
      <c r="A128" s="17"/>
      <c r="B128" s="17"/>
      <c r="C128" s="17"/>
      <c r="D128" s="17"/>
      <c r="E128" s="17"/>
      <c r="F128" s="17"/>
      <c r="G128" s="17"/>
      <c r="H128" s="17"/>
      <c r="I128" s="17"/>
      <c r="J128" s="17"/>
    </row>
    <row r="129" spans="1:10" x14ac:dyDescent="0.25">
      <c r="A129" s="17"/>
      <c r="B129" s="17"/>
      <c r="C129" s="17"/>
      <c r="D129" s="17"/>
      <c r="E129" s="17"/>
      <c r="F129" s="17"/>
      <c r="G129" s="17"/>
      <c r="H129" s="17"/>
      <c r="I129" s="17"/>
      <c r="J129" s="17"/>
    </row>
    <row r="130" spans="1:10" x14ac:dyDescent="0.25">
      <c r="A130" s="17"/>
      <c r="B130" s="17"/>
      <c r="C130" s="17"/>
      <c r="D130" s="17"/>
      <c r="E130" s="17"/>
      <c r="F130" s="17"/>
      <c r="G130" s="17"/>
      <c r="H130" s="17"/>
      <c r="I130" s="17"/>
      <c r="J130" s="17"/>
    </row>
    <row r="131" spans="1:10" x14ac:dyDescent="0.25">
      <c r="A131" s="17"/>
      <c r="B131" s="17"/>
      <c r="C131" s="17"/>
      <c r="D131" s="17"/>
      <c r="E131" s="17"/>
      <c r="F131" s="17"/>
      <c r="G131" s="17"/>
      <c r="H131" s="17"/>
      <c r="I131" s="17"/>
      <c r="J131" s="17"/>
    </row>
    <row r="132" spans="1:10" x14ac:dyDescent="0.25">
      <c r="A132" s="17"/>
      <c r="B132" s="17"/>
      <c r="C132" s="17"/>
      <c r="D132" s="17"/>
      <c r="E132" s="17"/>
      <c r="F132" s="17"/>
      <c r="G132" s="17"/>
      <c r="H132" s="17"/>
      <c r="I132" s="17"/>
      <c r="J132" s="17"/>
    </row>
    <row r="133" spans="1:10" x14ac:dyDescent="0.25">
      <c r="A133" s="17"/>
      <c r="B133" s="17"/>
      <c r="C133" s="17"/>
      <c r="D133" s="17"/>
      <c r="E133" s="17"/>
      <c r="F133" s="17"/>
      <c r="G133" s="17"/>
      <c r="H133" s="17"/>
      <c r="I133" s="17"/>
      <c r="J133" s="17"/>
    </row>
    <row r="134" spans="1:10" x14ac:dyDescent="0.25">
      <c r="A134" s="17"/>
      <c r="B134" s="17"/>
      <c r="C134" s="17"/>
      <c r="D134" s="17"/>
      <c r="E134" s="17"/>
      <c r="F134" s="17"/>
      <c r="G134" s="17"/>
      <c r="H134" s="17"/>
      <c r="I134" s="17"/>
      <c r="J134" s="17"/>
    </row>
    <row r="135" spans="1:10" x14ac:dyDescent="0.25">
      <c r="A135" s="17"/>
      <c r="B135" s="17"/>
      <c r="C135" s="17"/>
      <c r="D135" s="17"/>
      <c r="E135" s="17"/>
      <c r="F135" s="17"/>
      <c r="G135" s="17"/>
      <c r="H135" s="17"/>
      <c r="I135" s="17"/>
      <c r="J135" s="17"/>
    </row>
    <row r="136" spans="1:10" x14ac:dyDescent="0.25">
      <c r="A136" s="17"/>
      <c r="B136" s="17"/>
      <c r="C136" s="17"/>
      <c r="D136" s="17"/>
      <c r="E136" s="17"/>
      <c r="F136" s="17"/>
      <c r="G136" s="17"/>
      <c r="H136" s="17"/>
      <c r="I136" s="17"/>
      <c r="J136" s="17"/>
    </row>
    <row r="137" spans="1:10" x14ac:dyDescent="0.25">
      <c r="A137" s="17"/>
      <c r="B137" s="17"/>
      <c r="C137" s="17"/>
      <c r="D137" s="17"/>
      <c r="E137" s="17"/>
      <c r="F137" s="17"/>
      <c r="G137" s="17"/>
      <c r="H137" s="17"/>
      <c r="I137" s="17"/>
      <c r="J137" s="17"/>
    </row>
    <row r="138" spans="1:10" x14ac:dyDescent="0.25">
      <c r="A138" s="17"/>
      <c r="B138" s="17"/>
      <c r="C138" s="17"/>
      <c r="D138" s="17"/>
      <c r="E138" s="17"/>
      <c r="F138" s="17"/>
      <c r="G138" s="17"/>
      <c r="H138" s="17"/>
      <c r="I138" s="17"/>
      <c r="J138" s="17"/>
    </row>
    <row r="139" spans="1:10" x14ac:dyDescent="0.25">
      <c r="A139" s="17"/>
      <c r="B139" s="17"/>
      <c r="C139" s="17"/>
      <c r="D139" s="17"/>
      <c r="E139" s="17"/>
      <c r="F139" s="17"/>
      <c r="G139" s="17"/>
      <c r="H139" s="17"/>
      <c r="I139" s="17"/>
      <c r="J139" s="17"/>
    </row>
    <row r="140" spans="1:10" x14ac:dyDescent="0.25">
      <c r="A140" s="17"/>
      <c r="B140" s="17"/>
      <c r="C140" s="17"/>
      <c r="D140" s="17"/>
      <c r="E140" s="17"/>
      <c r="F140" s="17"/>
      <c r="G140" s="17"/>
      <c r="H140" s="17"/>
      <c r="I140" s="17"/>
      <c r="J140" s="17"/>
    </row>
    <row r="141" spans="1:10" x14ac:dyDescent="0.25">
      <c r="A141" s="17"/>
      <c r="B141" s="17"/>
      <c r="C141" s="17"/>
      <c r="D141" s="17"/>
      <c r="E141" s="17"/>
      <c r="F141" s="17"/>
      <c r="G141" s="17"/>
      <c r="H141" s="17"/>
      <c r="I141" s="17"/>
      <c r="J141" s="17"/>
    </row>
    <row r="142" spans="1:10" x14ac:dyDescent="0.25">
      <c r="A142" s="17"/>
      <c r="B142" s="17"/>
      <c r="C142" s="17"/>
      <c r="D142" s="17"/>
      <c r="E142" s="17"/>
      <c r="F142" s="17"/>
      <c r="G142" s="17"/>
      <c r="H142" s="17"/>
      <c r="I142" s="17"/>
      <c r="J142" s="17"/>
    </row>
    <row r="143" spans="1:10" x14ac:dyDescent="0.25">
      <c r="A143" s="17"/>
      <c r="B143" s="17"/>
      <c r="C143" s="17"/>
      <c r="D143" s="17"/>
      <c r="E143" s="17"/>
      <c r="F143" s="17"/>
      <c r="G143" s="17"/>
      <c r="H143" s="17"/>
      <c r="I143" s="17"/>
      <c r="J143" s="17"/>
    </row>
    <row r="144" spans="1:10" x14ac:dyDescent="0.25">
      <c r="A144" s="17"/>
      <c r="B144" s="17"/>
      <c r="C144" s="17"/>
      <c r="D144" s="17"/>
      <c r="E144" s="17"/>
      <c r="F144" s="17"/>
      <c r="G144" s="17"/>
      <c r="H144" s="17"/>
      <c r="I144" s="17"/>
      <c r="J144" s="17"/>
    </row>
    <row r="145" spans="1:10" x14ac:dyDescent="0.25">
      <c r="A145" s="17"/>
      <c r="B145" s="17"/>
      <c r="C145" s="17"/>
      <c r="D145" s="17"/>
      <c r="E145" s="17"/>
      <c r="F145" s="17"/>
      <c r="G145" s="17"/>
      <c r="H145" s="17"/>
      <c r="I145" s="17"/>
      <c r="J145" s="17"/>
    </row>
    <row r="146" spans="1:10" x14ac:dyDescent="0.25">
      <c r="A146" s="17"/>
      <c r="B146" s="17"/>
      <c r="C146" s="17"/>
      <c r="D146" s="17"/>
      <c r="E146" s="17"/>
      <c r="F146" s="17"/>
      <c r="G146" s="17"/>
      <c r="H146" s="17"/>
      <c r="I146" s="17"/>
      <c r="J146" s="17"/>
    </row>
    <row r="147" spans="1:10" x14ac:dyDescent="0.25">
      <c r="A147" s="17"/>
      <c r="B147" s="17"/>
      <c r="C147" s="17"/>
      <c r="D147" s="17"/>
      <c r="E147" s="17"/>
      <c r="F147" s="17"/>
      <c r="G147" s="17"/>
      <c r="H147" s="17"/>
      <c r="I147" s="17"/>
      <c r="J147" s="17"/>
    </row>
    <row r="148" spans="1:10" x14ac:dyDescent="0.25">
      <c r="A148" s="17"/>
      <c r="B148" s="17"/>
      <c r="C148" s="17"/>
      <c r="D148" s="17"/>
      <c r="E148" s="17"/>
      <c r="F148" s="17"/>
      <c r="G148" s="17"/>
      <c r="H148" s="17"/>
      <c r="I148" s="17"/>
      <c r="J148" s="17"/>
    </row>
    <row r="149" spans="1:10" x14ac:dyDescent="0.25">
      <c r="A149" s="17"/>
      <c r="B149" s="17"/>
      <c r="C149" s="17"/>
      <c r="D149" s="17"/>
      <c r="E149" s="17"/>
      <c r="F149" s="17"/>
      <c r="G149" s="17"/>
      <c r="H149" s="17"/>
      <c r="I149" s="17"/>
      <c r="J149" s="17"/>
    </row>
    <row r="150" spans="1:10" x14ac:dyDescent="0.25">
      <c r="A150" s="17"/>
      <c r="B150" s="17"/>
      <c r="C150" s="17"/>
      <c r="D150" s="17"/>
      <c r="E150" s="17"/>
      <c r="F150" s="17"/>
      <c r="G150" s="17"/>
      <c r="H150" s="17"/>
      <c r="I150" s="17"/>
      <c r="J150" s="17"/>
    </row>
    <row r="151" spans="1:10" x14ac:dyDescent="0.25">
      <c r="A151" s="17"/>
      <c r="B151" s="17"/>
      <c r="C151" s="17"/>
      <c r="D151" s="17"/>
      <c r="E151" s="17"/>
      <c r="F151" s="17"/>
      <c r="G151" s="17"/>
      <c r="H151" s="17"/>
      <c r="I151" s="17"/>
      <c r="J151" s="17"/>
    </row>
    <row r="152" spans="1:10" x14ac:dyDescent="0.25">
      <c r="A152" s="17"/>
      <c r="B152" s="17"/>
      <c r="C152" s="17"/>
      <c r="D152" s="17"/>
      <c r="E152" s="17"/>
      <c r="F152" s="17"/>
      <c r="G152" s="17"/>
      <c r="H152" s="17"/>
      <c r="I152" s="17"/>
      <c r="J152" s="17"/>
    </row>
    <row r="153" spans="1:10" x14ac:dyDescent="0.25">
      <c r="A153" s="17"/>
      <c r="B153" s="17"/>
      <c r="C153" s="17"/>
      <c r="D153" s="17"/>
      <c r="E153" s="17"/>
      <c r="F153" s="17"/>
      <c r="G153" s="17"/>
      <c r="H153" s="17"/>
      <c r="I153" s="17"/>
      <c r="J153" s="17"/>
    </row>
    <row r="154" spans="1:10" x14ac:dyDescent="0.25">
      <c r="A154" s="17"/>
      <c r="B154" s="17"/>
      <c r="C154" s="17"/>
      <c r="D154" s="17"/>
      <c r="E154" s="17"/>
      <c r="F154" s="17"/>
      <c r="G154" s="17"/>
      <c r="H154" s="17"/>
      <c r="I154" s="17"/>
      <c r="J154" s="17"/>
    </row>
    <row r="155" spans="1:10" x14ac:dyDescent="0.25">
      <c r="A155" s="17"/>
      <c r="B155" s="17"/>
      <c r="C155" s="17"/>
      <c r="D155" s="17"/>
      <c r="E155" s="17"/>
      <c r="F155" s="17"/>
      <c r="G155" s="17"/>
      <c r="H155" s="17"/>
      <c r="I155" s="17"/>
      <c r="J155" s="17"/>
    </row>
    <row r="156" spans="1:10" x14ac:dyDescent="0.25">
      <c r="A156" s="17"/>
      <c r="B156" s="17"/>
      <c r="C156" s="17"/>
      <c r="D156" s="17"/>
      <c r="E156" s="17"/>
      <c r="F156" s="17"/>
      <c r="G156" s="17"/>
      <c r="H156" s="17"/>
      <c r="I156" s="17"/>
      <c r="J156" s="17"/>
    </row>
    <row r="157" spans="1:10" x14ac:dyDescent="0.25">
      <c r="A157" s="17"/>
      <c r="B157" s="17"/>
      <c r="C157" s="17"/>
      <c r="D157" s="17"/>
      <c r="E157" s="17"/>
      <c r="F157" s="17"/>
      <c r="G157" s="17"/>
      <c r="H157" s="17"/>
      <c r="I157" s="17"/>
      <c r="J157" s="17"/>
    </row>
    <row r="158" spans="1:10" x14ac:dyDescent="0.25">
      <c r="A158" s="17"/>
      <c r="B158" s="17"/>
      <c r="C158" s="17"/>
      <c r="D158" s="17"/>
      <c r="E158" s="17"/>
      <c r="F158" s="17"/>
      <c r="G158" s="17"/>
      <c r="H158" s="17"/>
      <c r="I158" s="17"/>
      <c r="J158" s="17"/>
    </row>
    <row r="159" spans="1:10" x14ac:dyDescent="0.25">
      <c r="A159" s="17"/>
      <c r="B159" s="17"/>
      <c r="C159" s="17"/>
      <c r="D159" s="17"/>
      <c r="E159" s="17"/>
      <c r="F159" s="17"/>
      <c r="G159" s="17"/>
      <c r="H159" s="17"/>
      <c r="I159" s="17"/>
      <c r="J159" s="17"/>
    </row>
    <row r="160" spans="1:10" x14ac:dyDescent="0.25">
      <c r="A160" s="17"/>
      <c r="B160" s="17"/>
      <c r="C160" s="17"/>
      <c r="D160" s="17"/>
      <c r="E160" s="17"/>
      <c r="F160" s="17"/>
      <c r="G160" s="17"/>
      <c r="H160" s="17"/>
      <c r="I160" s="17"/>
      <c r="J160" s="17"/>
    </row>
    <row r="161" spans="1:10" x14ac:dyDescent="0.25">
      <c r="A161" s="17"/>
      <c r="B161" s="17"/>
      <c r="C161" s="17"/>
      <c r="D161" s="17"/>
      <c r="E161" s="17"/>
      <c r="F161" s="17"/>
      <c r="G161" s="17"/>
      <c r="H161" s="17"/>
      <c r="I161" s="17"/>
      <c r="J161" s="17"/>
    </row>
    <row r="162" spans="1:10" x14ac:dyDescent="0.25">
      <c r="A162" s="17"/>
      <c r="B162" s="17"/>
      <c r="C162" s="17"/>
      <c r="D162" s="17"/>
      <c r="E162" s="17"/>
      <c r="F162" s="17"/>
      <c r="G162" s="17"/>
      <c r="H162" s="17"/>
      <c r="I162" s="17"/>
      <c r="J162" s="17"/>
    </row>
    <row r="163" spans="1:10" x14ac:dyDescent="0.25">
      <c r="A163" s="17"/>
      <c r="B163" s="17"/>
      <c r="C163" s="17"/>
      <c r="D163" s="17"/>
      <c r="E163" s="17"/>
      <c r="F163" s="17"/>
      <c r="G163" s="17"/>
      <c r="H163" s="17"/>
      <c r="I163" s="17"/>
      <c r="J163" s="17"/>
    </row>
    <row r="164" spans="1:10" x14ac:dyDescent="0.25">
      <c r="A164" s="17"/>
      <c r="B164" s="17"/>
      <c r="C164" s="17"/>
      <c r="D164" s="17"/>
      <c r="E164" s="17"/>
      <c r="F164" s="17"/>
      <c r="G164" s="17"/>
      <c r="H164" s="17"/>
      <c r="I164" s="17"/>
      <c r="J164" s="17"/>
    </row>
    <row r="165" spans="1:10" x14ac:dyDescent="0.25">
      <c r="A165" s="17"/>
      <c r="B165" s="17"/>
      <c r="C165" s="17"/>
      <c r="D165" s="17"/>
      <c r="E165" s="17"/>
      <c r="F165" s="17"/>
      <c r="G165" s="17"/>
      <c r="H165" s="17"/>
      <c r="I165" s="17"/>
      <c r="J165" s="17"/>
    </row>
    <row r="166" spans="1:10" x14ac:dyDescent="0.25">
      <c r="A166" s="17"/>
      <c r="B166" s="17"/>
      <c r="C166" s="17"/>
      <c r="D166" s="17"/>
      <c r="E166" s="17"/>
      <c r="F166" s="17"/>
      <c r="G166" s="17"/>
      <c r="H166" s="17"/>
      <c r="I166" s="17"/>
      <c r="J166" s="17"/>
    </row>
    <row r="167" spans="1:10" x14ac:dyDescent="0.25">
      <c r="A167" s="17"/>
      <c r="B167" s="17"/>
      <c r="C167" s="17"/>
      <c r="D167" s="17"/>
      <c r="E167" s="17"/>
      <c r="F167" s="17"/>
      <c r="G167" s="17"/>
      <c r="H167" s="17"/>
      <c r="I167" s="17"/>
      <c r="J167" s="17"/>
    </row>
    <row r="168" spans="1:10" x14ac:dyDescent="0.25">
      <c r="A168" s="17"/>
      <c r="B168" s="17"/>
      <c r="C168" s="17"/>
      <c r="D168" s="17"/>
      <c r="E168" s="17"/>
      <c r="F168" s="17"/>
      <c r="G168" s="17"/>
      <c r="H168" s="17"/>
      <c r="I168" s="17"/>
      <c r="J168" s="17"/>
    </row>
    <row r="169" spans="1:10" x14ac:dyDescent="0.25">
      <c r="A169" s="17"/>
      <c r="B169" s="17"/>
      <c r="C169" s="17"/>
      <c r="D169" s="17"/>
      <c r="E169" s="17"/>
      <c r="F169" s="17"/>
      <c r="G169" s="17"/>
      <c r="H169" s="17"/>
      <c r="I169" s="17"/>
      <c r="J169" s="17"/>
    </row>
    <row r="170" spans="1:10" x14ac:dyDescent="0.25">
      <c r="A170" s="17"/>
      <c r="B170" s="17"/>
      <c r="C170" s="17"/>
      <c r="D170" s="17"/>
      <c r="E170" s="17"/>
      <c r="F170" s="17"/>
      <c r="G170" s="17"/>
      <c r="H170" s="17"/>
      <c r="I170" s="17"/>
      <c r="J170" s="17"/>
    </row>
    <row r="171" spans="1:10" x14ac:dyDescent="0.25">
      <c r="A171" s="17"/>
      <c r="B171" s="17"/>
      <c r="C171" s="17"/>
      <c r="D171" s="17"/>
      <c r="E171" s="17"/>
      <c r="F171" s="17"/>
      <c r="G171" s="17"/>
      <c r="H171" s="17"/>
      <c r="I171" s="17"/>
      <c r="J171" s="17"/>
    </row>
    <row r="172" spans="1:10" x14ac:dyDescent="0.25">
      <c r="A172" s="17"/>
      <c r="B172" s="17"/>
      <c r="C172" s="17"/>
      <c r="D172" s="17"/>
      <c r="E172" s="17"/>
      <c r="F172" s="17"/>
      <c r="G172" s="17"/>
      <c r="H172" s="17"/>
      <c r="I172" s="17"/>
      <c r="J172" s="17"/>
    </row>
    <row r="173" spans="1:10" x14ac:dyDescent="0.25">
      <c r="A173" s="17"/>
      <c r="B173" s="17"/>
      <c r="C173" s="17"/>
      <c r="D173" s="17"/>
      <c r="E173" s="17"/>
      <c r="F173" s="17"/>
      <c r="G173" s="17"/>
      <c r="H173" s="17"/>
      <c r="I173" s="17"/>
      <c r="J173" s="17"/>
    </row>
    <row r="174" spans="1:10" x14ac:dyDescent="0.25">
      <c r="A174" s="17"/>
      <c r="B174" s="17"/>
      <c r="C174" s="17"/>
      <c r="D174" s="17"/>
      <c r="E174" s="17"/>
      <c r="F174" s="17"/>
      <c r="G174" s="17"/>
      <c r="H174" s="17"/>
      <c r="I174" s="17"/>
      <c r="J174" s="17"/>
    </row>
    <row r="175" spans="1:10" x14ac:dyDescent="0.25">
      <c r="A175" s="17"/>
      <c r="B175" s="17"/>
      <c r="C175" s="17"/>
      <c r="D175" s="17"/>
      <c r="E175" s="17"/>
      <c r="F175" s="17"/>
      <c r="G175" s="17"/>
      <c r="H175" s="17"/>
      <c r="I175" s="17"/>
      <c r="J175" s="17"/>
    </row>
    <row r="176" spans="1:10" x14ac:dyDescent="0.25">
      <c r="A176" s="17"/>
      <c r="B176" s="17"/>
      <c r="C176" s="17"/>
      <c r="D176" s="17"/>
      <c r="E176" s="17"/>
      <c r="F176" s="17"/>
      <c r="G176" s="17"/>
      <c r="H176" s="17"/>
      <c r="I176" s="17"/>
      <c r="J176" s="17"/>
    </row>
    <row r="177" spans="1:10" x14ac:dyDescent="0.25">
      <c r="A177" s="17"/>
      <c r="B177" s="17"/>
      <c r="C177" s="17"/>
      <c r="D177" s="17"/>
      <c r="E177" s="17"/>
      <c r="F177" s="17"/>
      <c r="G177" s="17"/>
      <c r="H177" s="17"/>
      <c r="I177" s="17"/>
      <c r="J177" s="17"/>
    </row>
    <row r="178" spans="1:10" x14ac:dyDescent="0.25">
      <c r="A178" s="17"/>
      <c r="B178" s="17"/>
      <c r="C178" s="17"/>
      <c r="D178" s="17"/>
      <c r="E178" s="17"/>
      <c r="F178" s="17"/>
      <c r="G178" s="17"/>
      <c r="H178" s="17"/>
      <c r="I178" s="17"/>
      <c r="J178" s="17"/>
    </row>
    <row r="179" spans="1:10" x14ac:dyDescent="0.25">
      <c r="A179" s="17"/>
      <c r="B179" s="17"/>
      <c r="C179" s="17"/>
      <c r="D179" s="17"/>
      <c r="E179" s="17"/>
      <c r="F179" s="17"/>
      <c r="G179" s="17"/>
      <c r="H179" s="17"/>
      <c r="I179" s="17"/>
      <c r="J179" s="17"/>
    </row>
    <row r="180" spans="1:10" x14ac:dyDescent="0.25">
      <c r="A180" s="17"/>
      <c r="B180" s="17"/>
      <c r="C180" s="17"/>
      <c r="D180" s="17"/>
      <c r="E180" s="17"/>
      <c r="F180" s="17"/>
      <c r="G180" s="17"/>
      <c r="H180" s="17"/>
      <c r="I180" s="17"/>
      <c r="J180" s="17"/>
    </row>
    <row r="181" spans="1:10" x14ac:dyDescent="0.25">
      <c r="A181" s="17"/>
      <c r="B181" s="17"/>
      <c r="C181" s="17"/>
      <c r="D181" s="17"/>
      <c r="E181" s="17"/>
      <c r="F181" s="17"/>
      <c r="G181" s="17"/>
      <c r="H181" s="17"/>
      <c r="I181" s="17"/>
      <c r="J181" s="17"/>
    </row>
    <row r="182" spans="1:10" x14ac:dyDescent="0.25">
      <c r="A182" s="17"/>
      <c r="B182" s="17"/>
      <c r="C182" s="17"/>
      <c r="D182" s="17"/>
      <c r="E182" s="17"/>
      <c r="F182" s="17"/>
      <c r="G182" s="17"/>
      <c r="H182" s="17"/>
      <c r="I182" s="17"/>
      <c r="J182" s="17"/>
    </row>
    <row r="183" spans="1:10" x14ac:dyDescent="0.25">
      <c r="A183" s="17"/>
      <c r="B183" s="17"/>
      <c r="C183" s="17"/>
      <c r="D183" s="17"/>
      <c r="E183" s="17"/>
      <c r="F183" s="17"/>
      <c r="G183" s="17"/>
      <c r="H183" s="17"/>
      <c r="I183" s="17"/>
      <c r="J183" s="17"/>
    </row>
    <row r="184" spans="1:10" x14ac:dyDescent="0.25">
      <c r="A184" s="17"/>
      <c r="B184" s="17"/>
      <c r="C184" s="17"/>
      <c r="D184" s="17"/>
      <c r="E184" s="17"/>
      <c r="F184" s="17"/>
      <c r="G184" s="17"/>
      <c r="H184" s="17"/>
      <c r="I184" s="17"/>
      <c r="J184" s="17"/>
    </row>
    <row r="185" spans="1:10" x14ac:dyDescent="0.25">
      <c r="A185" s="17"/>
      <c r="B185" s="17"/>
      <c r="C185" s="17"/>
      <c r="D185" s="17"/>
      <c r="E185" s="17"/>
      <c r="F185" s="17"/>
      <c r="G185" s="17"/>
      <c r="H185" s="17"/>
      <c r="I185" s="17"/>
      <c r="J185" s="17"/>
    </row>
    <row r="186" spans="1:10" x14ac:dyDescent="0.25">
      <c r="A186" s="17"/>
      <c r="B186" s="17"/>
      <c r="C186" s="17"/>
      <c r="D186" s="17"/>
      <c r="E186" s="17"/>
      <c r="F186" s="17"/>
      <c r="G186" s="17"/>
      <c r="H186" s="17"/>
      <c r="I186" s="17"/>
      <c r="J186" s="17"/>
    </row>
    <row r="187" spans="1:10" x14ac:dyDescent="0.25">
      <c r="A187" s="17"/>
      <c r="B187" s="17"/>
      <c r="C187" s="17"/>
      <c r="D187" s="17"/>
      <c r="E187" s="17"/>
      <c r="F187" s="17"/>
      <c r="G187" s="17"/>
      <c r="H187" s="17"/>
      <c r="I187" s="17"/>
      <c r="J187" s="17"/>
    </row>
    <row r="188" spans="1:10" x14ac:dyDescent="0.25">
      <c r="A188" s="17"/>
      <c r="B188" s="17"/>
      <c r="C188" s="17"/>
      <c r="D188" s="17"/>
      <c r="E188" s="17"/>
      <c r="F188" s="17"/>
      <c r="G188" s="17"/>
      <c r="H188" s="17"/>
      <c r="I188" s="17"/>
      <c r="J188" s="17"/>
    </row>
    <row r="189" spans="1:10" x14ac:dyDescent="0.25">
      <c r="A189" s="17"/>
      <c r="B189" s="17"/>
      <c r="C189" s="17"/>
      <c r="D189" s="17"/>
      <c r="E189" s="17"/>
      <c r="F189" s="17"/>
      <c r="G189" s="17"/>
      <c r="H189" s="17"/>
      <c r="I189" s="17"/>
      <c r="J189" s="17"/>
    </row>
    <row r="190" spans="1:10" x14ac:dyDescent="0.25">
      <c r="A190" s="17"/>
      <c r="B190" s="17"/>
      <c r="C190" s="17"/>
      <c r="D190" s="17"/>
      <c r="E190" s="17"/>
      <c r="F190" s="17"/>
      <c r="G190" s="17"/>
      <c r="H190" s="17"/>
      <c r="I190" s="17"/>
      <c r="J190" s="17"/>
    </row>
    <row r="191" spans="1:10" x14ac:dyDescent="0.25">
      <c r="A191" s="17"/>
      <c r="B191" s="17"/>
      <c r="C191" s="17"/>
      <c r="D191" s="17"/>
      <c r="E191" s="17"/>
      <c r="F191" s="17"/>
      <c r="G191" s="17"/>
      <c r="H191" s="17"/>
      <c r="I191" s="17"/>
      <c r="J191" s="17"/>
    </row>
    <row r="192" spans="1:10" x14ac:dyDescent="0.25">
      <c r="A192" s="17"/>
      <c r="B192" s="17"/>
      <c r="C192" s="17"/>
      <c r="D192" s="17"/>
      <c r="E192" s="17"/>
      <c r="F192" s="17"/>
      <c r="G192" s="17"/>
      <c r="H192" s="17"/>
      <c r="I192" s="17"/>
      <c r="J192" s="17"/>
    </row>
    <row r="193" spans="1:10" x14ac:dyDescent="0.25">
      <c r="A193" s="17"/>
      <c r="B193" s="17"/>
      <c r="C193" s="17"/>
      <c r="D193" s="17"/>
      <c r="E193" s="17"/>
      <c r="F193" s="17"/>
      <c r="G193" s="17"/>
      <c r="H193" s="17"/>
      <c r="I193" s="17"/>
      <c r="J193" s="17"/>
    </row>
    <row r="194" spans="1:10" x14ac:dyDescent="0.25">
      <c r="A194" s="17"/>
      <c r="B194" s="17"/>
      <c r="C194" s="17"/>
      <c r="D194" s="17"/>
      <c r="E194" s="17"/>
      <c r="F194" s="17"/>
      <c r="G194" s="17"/>
      <c r="H194" s="17"/>
      <c r="I194" s="17"/>
      <c r="J194" s="17"/>
    </row>
    <row r="195" spans="1:10" x14ac:dyDescent="0.25">
      <c r="A195" s="17"/>
      <c r="B195" s="17"/>
      <c r="C195" s="17"/>
      <c r="D195" s="17"/>
      <c r="E195" s="17"/>
      <c r="F195" s="17"/>
      <c r="G195" s="17"/>
      <c r="H195" s="17"/>
      <c r="I195" s="17"/>
      <c r="J195" s="17"/>
    </row>
    <row r="196" spans="1:10" x14ac:dyDescent="0.25">
      <c r="A196" s="17"/>
      <c r="B196" s="17"/>
      <c r="C196" s="17"/>
      <c r="D196" s="17"/>
      <c r="E196" s="17"/>
      <c r="F196" s="17"/>
      <c r="G196" s="17"/>
      <c r="H196" s="17"/>
      <c r="I196" s="17"/>
      <c r="J196" s="17"/>
    </row>
    <row r="197" spans="1:10" x14ac:dyDescent="0.25">
      <c r="A197" s="17"/>
      <c r="B197" s="17"/>
      <c r="C197" s="17"/>
      <c r="D197" s="17"/>
      <c r="E197" s="17"/>
      <c r="F197" s="17"/>
      <c r="G197" s="17"/>
      <c r="H197" s="17"/>
      <c r="I197" s="17"/>
      <c r="J197" s="17"/>
    </row>
    <row r="198" spans="1:10" x14ac:dyDescent="0.25">
      <c r="A198" s="17"/>
      <c r="B198" s="17"/>
      <c r="C198" s="17"/>
      <c r="D198" s="17"/>
      <c r="E198" s="17"/>
      <c r="F198" s="17"/>
      <c r="G198" s="17"/>
      <c r="H198" s="17"/>
      <c r="I198" s="17"/>
      <c r="J198" s="17"/>
    </row>
    <row r="199" spans="1:10" x14ac:dyDescent="0.25">
      <c r="A199" s="17"/>
      <c r="B199" s="17"/>
      <c r="C199" s="17"/>
      <c r="D199" s="17"/>
      <c r="E199" s="17"/>
      <c r="F199" s="17"/>
      <c r="G199" s="17"/>
      <c r="H199" s="17"/>
      <c r="I199" s="17"/>
      <c r="J199" s="17"/>
    </row>
    <row r="200" spans="1:10" x14ac:dyDescent="0.25">
      <c r="A200" s="17"/>
      <c r="B200" s="17"/>
      <c r="C200" s="17"/>
      <c r="D200" s="17"/>
      <c r="E200" s="17"/>
      <c r="F200" s="17"/>
      <c r="G200" s="17"/>
      <c r="H200" s="17"/>
      <c r="I200" s="17"/>
      <c r="J200" s="17"/>
    </row>
    <row r="201" spans="1:10" x14ac:dyDescent="0.25">
      <c r="A201" s="17"/>
      <c r="B201" s="17"/>
      <c r="C201" s="17"/>
      <c r="D201" s="17"/>
      <c r="E201" s="17"/>
      <c r="F201" s="17"/>
      <c r="G201" s="17"/>
      <c r="H201" s="17"/>
      <c r="I201" s="17"/>
      <c r="J201" s="17"/>
    </row>
    <row r="202" spans="1:10" x14ac:dyDescent="0.25">
      <c r="A202" s="17"/>
      <c r="B202" s="17"/>
      <c r="C202" s="17"/>
      <c r="D202" s="17"/>
      <c r="E202" s="17"/>
      <c r="F202" s="17"/>
      <c r="G202" s="17"/>
      <c r="H202" s="17"/>
      <c r="I202" s="17"/>
      <c r="J202" s="17"/>
    </row>
    <row r="203" spans="1:10" x14ac:dyDescent="0.25">
      <c r="A203" s="17"/>
      <c r="B203" s="17"/>
      <c r="C203" s="17"/>
      <c r="D203" s="17"/>
      <c r="E203" s="17"/>
      <c r="F203" s="17"/>
      <c r="G203" s="17"/>
      <c r="H203" s="17"/>
      <c r="I203" s="17"/>
      <c r="J203" s="17"/>
    </row>
    <row r="204" spans="1:10" x14ac:dyDescent="0.25">
      <c r="A204" s="17"/>
      <c r="B204" s="17"/>
      <c r="C204" s="17"/>
      <c r="D204" s="17"/>
      <c r="E204" s="17"/>
      <c r="F204" s="17"/>
      <c r="G204" s="17"/>
      <c r="H204" s="17"/>
      <c r="I204" s="17"/>
      <c r="J204" s="17"/>
    </row>
    <row r="205" spans="1:10" x14ac:dyDescent="0.25">
      <c r="A205" s="17"/>
      <c r="B205" s="17"/>
      <c r="C205" s="17"/>
      <c r="D205" s="17"/>
      <c r="E205" s="17"/>
      <c r="F205" s="17"/>
      <c r="G205" s="17"/>
      <c r="H205" s="17"/>
      <c r="I205" s="17"/>
      <c r="J205" s="17"/>
    </row>
    <row r="206" spans="1:10" x14ac:dyDescent="0.25">
      <c r="A206" s="17"/>
      <c r="B206" s="17"/>
      <c r="C206" s="17"/>
      <c r="D206" s="17"/>
      <c r="E206" s="17"/>
      <c r="F206" s="17"/>
      <c r="G206" s="17"/>
      <c r="H206" s="17"/>
      <c r="I206" s="17"/>
      <c r="J206" s="17"/>
    </row>
    <row r="207" spans="1:10" x14ac:dyDescent="0.25">
      <c r="A207" s="17"/>
      <c r="B207" s="17"/>
      <c r="C207" s="17"/>
      <c r="D207" s="17"/>
      <c r="E207" s="17"/>
      <c r="F207" s="17"/>
      <c r="G207" s="17"/>
      <c r="H207" s="17"/>
      <c r="I207" s="17"/>
      <c r="J207" s="17"/>
    </row>
    <row r="208" spans="1:10" x14ac:dyDescent="0.25">
      <c r="A208" s="17"/>
      <c r="B208" s="17"/>
      <c r="C208" s="17"/>
      <c r="D208" s="17"/>
      <c r="E208" s="17"/>
      <c r="F208" s="17"/>
      <c r="G208" s="17"/>
      <c r="H208" s="17"/>
      <c r="I208" s="17"/>
      <c r="J208" s="17"/>
    </row>
    <row r="209" spans="1:10" x14ac:dyDescent="0.25">
      <c r="A209" s="17"/>
      <c r="B209" s="17"/>
      <c r="C209" s="17"/>
      <c r="D209" s="17"/>
      <c r="E209" s="17"/>
      <c r="F209" s="17"/>
      <c r="G209" s="17"/>
      <c r="H209" s="17"/>
      <c r="I209" s="17"/>
      <c r="J209" s="17"/>
    </row>
    <row r="210" spans="1:10" x14ac:dyDescent="0.25">
      <c r="A210" s="17"/>
      <c r="B210" s="17"/>
      <c r="C210" s="17"/>
      <c r="D210" s="17"/>
      <c r="E210" s="17"/>
      <c r="F210" s="17"/>
      <c r="G210" s="17"/>
      <c r="H210" s="17"/>
      <c r="I210" s="17"/>
      <c r="J210" s="17"/>
    </row>
    <row r="211" spans="1:10" x14ac:dyDescent="0.25">
      <c r="A211" s="17"/>
      <c r="B211" s="17"/>
      <c r="C211" s="17"/>
      <c r="D211" s="17"/>
      <c r="E211" s="17"/>
      <c r="F211" s="17"/>
      <c r="G211" s="17"/>
      <c r="H211" s="17"/>
      <c r="I211" s="17"/>
      <c r="J211" s="17"/>
    </row>
    <row r="212" spans="1:10" x14ac:dyDescent="0.25">
      <c r="A212" s="17"/>
      <c r="B212" s="17"/>
      <c r="C212" s="17"/>
      <c r="D212" s="17"/>
      <c r="E212" s="17"/>
      <c r="F212" s="17"/>
      <c r="G212" s="17"/>
      <c r="H212" s="17"/>
      <c r="I212" s="17"/>
      <c r="J212" s="17"/>
    </row>
    <row r="213" spans="1:10" x14ac:dyDescent="0.25">
      <c r="A213" s="17"/>
      <c r="B213" s="17"/>
      <c r="C213" s="17"/>
      <c r="D213" s="17"/>
      <c r="E213" s="17"/>
      <c r="F213" s="17"/>
      <c r="G213" s="17"/>
      <c r="H213" s="17"/>
      <c r="I213" s="17"/>
      <c r="J213" s="17"/>
    </row>
    <row r="214" spans="1:10" x14ac:dyDescent="0.25">
      <c r="A214" s="17"/>
      <c r="B214" s="17"/>
      <c r="C214" s="17"/>
      <c r="D214" s="17"/>
      <c r="E214" s="17"/>
      <c r="F214" s="17"/>
      <c r="G214" s="17"/>
      <c r="H214" s="17"/>
      <c r="I214" s="17"/>
      <c r="J214" s="17"/>
    </row>
    <row r="215" spans="1:10" x14ac:dyDescent="0.25">
      <c r="A215" s="17"/>
      <c r="B215" s="17"/>
      <c r="C215" s="17"/>
      <c r="D215" s="17"/>
      <c r="E215" s="17"/>
      <c r="F215" s="17"/>
      <c r="G215" s="17"/>
      <c r="H215" s="17"/>
      <c r="I215" s="17"/>
      <c r="J215" s="17"/>
    </row>
    <row r="216" spans="1:10" x14ac:dyDescent="0.25">
      <c r="A216" s="17"/>
      <c r="B216" s="17"/>
      <c r="C216" s="17"/>
      <c r="D216" s="17"/>
      <c r="E216" s="17"/>
      <c r="F216" s="17"/>
      <c r="G216" s="17"/>
      <c r="H216" s="17"/>
      <c r="I216" s="17"/>
      <c r="J216" s="17"/>
    </row>
    <row r="217" spans="1:10" x14ac:dyDescent="0.25">
      <c r="A217" s="17"/>
      <c r="B217" s="17"/>
      <c r="C217" s="17"/>
      <c r="D217" s="17"/>
      <c r="E217" s="17"/>
      <c r="F217" s="17"/>
      <c r="G217" s="17"/>
      <c r="H217" s="17"/>
      <c r="I217" s="17"/>
      <c r="J217" s="17"/>
    </row>
    <row r="218" spans="1:10" x14ac:dyDescent="0.25">
      <c r="A218" s="17"/>
      <c r="B218" s="17"/>
      <c r="C218" s="17"/>
      <c r="D218" s="17"/>
      <c r="E218" s="17"/>
      <c r="F218" s="17"/>
      <c r="G218" s="17"/>
      <c r="H218" s="17"/>
      <c r="I218" s="17"/>
      <c r="J218" s="17"/>
    </row>
    <row r="219" spans="1:10" x14ac:dyDescent="0.25">
      <c r="A219" s="17"/>
      <c r="B219" s="17"/>
      <c r="C219" s="17"/>
      <c r="D219" s="17"/>
      <c r="E219" s="17"/>
      <c r="F219" s="17"/>
      <c r="G219" s="17"/>
      <c r="H219" s="17"/>
      <c r="I219" s="17"/>
      <c r="J219" s="17"/>
    </row>
    <row r="220" spans="1:10" x14ac:dyDescent="0.25">
      <c r="A220" s="17"/>
      <c r="B220" s="17"/>
      <c r="C220" s="17"/>
      <c r="D220" s="17"/>
      <c r="E220" s="17"/>
      <c r="F220" s="17"/>
      <c r="G220" s="17"/>
      <c r="H220" s="17"/>
      <c r="I220" s="17"/>
      <c r="J220" s="17"/>
    </row>
    <row r="221" spans="1:10" x14ac:dyDescent="0.25">
      <c r="A221" s="17"/>
      <c r="B221" s="17"/>
      <c r="C221" s="17"/>
      <c r="D221" s="17"/>
      <c r="E221" s="17"/>
      <c r="F221" s="17"/>
      <c r="G221" s="17"/>
      <c r="H221" s="17"/>
      <c r="I221" s="17"/>
      <c r="J221" s="17"/>
    </row>
    <row r="222" spans="1:10" x14ac:dyDescent="0.25">
      <c r="A222" s="17"/>
      <c r="B222" s="17"/>
      <c r="C222" s="17"/>
      <c r="D222" s="17"/>
      <c r="E222" s="17"/>
      <c r="F222" s="17"/>
      <c r="G222" s="17"/>
      <c r="H222" s="17"/>
      <c r="I222" s="17"/>
      <c r="J222" s="17"/>
    </row>
    <row r="223" spans="1:10" x14ac:dyDescent="0.25">
      <c r="A223" s="17"/>
      <c r="B223" s="17"/>
      <c r="C223" s="17"/>
      <c r="D223" s="17"/>
      <c r="E223" s="17"/>
      <c r="F223" s="17"/>
      <c r="G223" s="17"/>
      <c r="H223" s="17"/>
      <c r="I223" s="17"/>
      <c r="J223" s="17"/>
    </row>
    <row r="224" spans="1:10" x14ac:dyDescent="0.25">
      <c r="A224" s="17"/>
      <c r="B224" s="17"/>
      <c r="C224" s="17"/>
      <c r="D224" s="17"/>
      <c r="E224" s="17"/>
      <c r="F224" s="17"/>
      <c r="G224" s="17"/>
      <c r="H224" s="17"/>
      <c r="I224" s="17"/>
      <c r="J224" s="17"/>
    </row>
    <row r="225" spans="1:10" x14ac:dyDescent="0.25">
      <c r="A225" s="17"/>
      <c r="B225" s="17"/>
      <c r="C225" s="17"/>
      <c r="D225" s="17"/>
      <c r="E225" s="17"/>
      <c r="F225" s="17"/>
      <c r="G225" s="17"/>
      <c r="H225" s="17"/>
      <c r="I225" s="17"/>
      <c r="J225" s="17"/>
    </row>
    <row r="226" spans="1:10" x14ac:dyDescent="0.25">
      <c r="A226" s="17"/>
      <c r="B226" s="17"/>
      <c r="C226" s="17"/>
      <c r="D226" s="17"/>
      <c r="E226" s="17"/>
      <c r="F226" s="17"/>
      <c r="G226" s="17"/>
      <c r="H226" s="17"/>
      <c r="I226" s="17"/>
      <c r="J226" s="17"/>
    </row>
    <row r="227" spans="1:10" x14ac:dyDescent="0.25">
      <c r="A227" s="17"/>
      <c r="B227" s="17"/>
      <c r="C227" s="17"/>
      <c r="D227" s="17"/>
      <c r="E227" s="17"/>
      <c r="F227" s="17"/>
      <c r="G227" s="17"/>
      <c r="H227" s="17"/>
      <c r="I227" s="17"/>
      <c r="J227" s="17"/>
    </row>
    <row r="228" spans="1:10" x14ac:dyDescent="0.25">
      <c r="A228" s="17"/>
      <c r="B228" s="17"/>
      <c r="C228" s="17"/>
      <c r="D228" s="17"/>
      <c r="E228" s="17"/>
      <c r="F228" s="17"/>
      <c r="G228" s="17"/>
      <c r="H228" s="17"/>
      <c r="I228" s="17"/>
      <c r="J228" s="17"/>
    </row>
    <row r="229" spans="1:10" x14ac:dyDescent="0.25">
      <c r="A229" s="17"/>
      <c r="B229" s="17"/>
      <c r="C229" s="17"/>
      <c r="D229" s="17"/>
      <c r="E229" s="17"/>
      <c r="F229" s="17"/>
      <c r="G229" s="17"/>
      <c r="H229" s="17"/>
      <c r="I229" s="17"/>
      <c r="J229" s="17"/>
    </row>
    <row r="230" spans="1:10" x14ac:dyDescent="0.25">
      <c r="A230" s="17"/>
      <c r="B230" s="17"/>
      <c r="C230" s="17"/>
      <c r="D230" s="17"/>
      <c r="E230" s="17"/>
      <c r="F230" s="17"/>
      <c r="G230" s="17"/>
      <c r="H230" s="17"/>
      <c r="I230" s="17"/>
      <c r="J230" s="17"/>
    </row>
    <row r="231" spans="1:10" x14ac:dyDescent="0.25">
      <c r="A231" s="17"/>
      <c r="B231" s="17"/>
      <c r="C231" s="17"/>
      <c r="D231" s="17"/>
      <c r="E231" s="17"/>
      <c r="F231" s="17"/>
      <c r="G231" s="17"/>
      <c r="H231" s="17"/>
      <c r="I231" s="17"/>
      <c r="J231" s="17"/>
    </row>
    <row r="232" spans="1:10" x14ac:dyDescent="0.25">
      <c r="A232" s="17"/>
      <c r="B232" s="17"/>
      <c r="C232" s="17"/>
      <c r="D232" s="17"/>
      <c r="E232" s="17"/>
      <c r="F232" s="17"/>
      <c r="G232" s="17"/>
      <c r="H232" s="17"/>
      <c r="I232" s="17"/>
      <c r="J232" s="17"/>
    </row>
    <row r="233" spans="1:10" x14ac:dyDescent="0.25">
      <c r="A233" s="17"/>
      <c r="B233" s="17"/>
      <c r="C233" s="17"/>
      <c r="D233" s="17"/>
      <c r="E233" s="17"/>
      <c r="F233" s="17"/>
      <c r="G233" s="17"/>
      <c r="H233" s="17"/>
      <c r="I233" s="17"/>
      <c r="J233" s="17"/>
    </row>
    <row r="234" spans="1:10" x14ac:dyDescent="0.25">
      <c r="A234" s="17"/>
      <c r="B234" s="17"/>
      <c r="C234" s="17"/>
      <c r="D234" s="17"/>
      <c r="E234" s="17"/>
      <c r="F234" s="17"/>
      <c r="G234" s="17"/>
      <c r="H234" s="17"/>
      <c r="I234" s="17"/>
      <c r="J234" s="17"/>
    </row>
    <row r="235" spans="1:10" x14ac:dyDescent="0.25">
      <c r="A235" s="17"/>
      <c r="B235" s="17"/>
      <c r="C235" s="17"/>
      <c r="D235" s="17"/>
      <c r="E235" s="17"/>
      <c r="F235" s="17"/>
      <c r="G235" s="17"/>
      <c r="H235" s="17"/>
      <c r="I235" s="17"/>
      <c r="J235" s="17"/>
    </row>
    <row r="236" spans="1:10" x14ac:dyDescent="0.25">
      <c r="A236" s="17"/>
      <c r="B236" s="17"/>
      <c r="C236" s="17"/>
      <c r="D236" s="17"/>
      <c r="E236" s="17"/>
      <c r="F236" s="17"/>
      <c r="G236" s="17"/>
      <c r="H236" s="17"/>
      <c r="I236" s="17"/>
      <c r="J236" s="17"/>
    </row>
    <row r="237" spans="1:10" x14ac:dyDescent="0.25">
      <c r="A237" s="17"/>
      <c r="B237" s="17"/>
      <c r="C237" s="17"/>
      <c r="D237" s="17"/>
      <c r="E237" s="17"/>
      <c r="F237" s="17"/>
      <c r="G237" s="17"/>
      <c r="H237" s="17"/>
      <c r="I237" s="17"/>
      <c r="J237" s="17"/>
    </row>
    <row r="238" spans="1:10" x14ac:dyDescent="0.25">
      <c r="A238" s="17"/>
      <c r="B238" s="17"/>
      <c r="C238" s="17"/>
      <c r="D238" s="17"/>
      <c r="E238" s="17"/>
      <c r="F238" s="17"/>
      <c r="G238" s="17"/>
      <c r="H238" s="17"/>
      <c r="I238" s="17"/>
      <c r="J238" s="17"/>
    </row>
    <row r="239" spans="1:10" x14ac:dyDescent="0.25">
      <c r="A239" s="17"/>
      <c r="B239" s="17"/>
      <c r="C239" s="17"/>
      <c r="D239" s="17"/>
      <c r="E239" s="17"/>
      <c r="F239" s="17"/>
      <c r="G239" s="17"/>
      <c r="H239" s="17"/>
      <c r="I239" s="17"/>
      <c r="J239" s="17"/>
    </row>
    <row r="240" spans="1:10" x14ac:dyDescent="0.25">
      <c r="A240" s="17"/>
      <c r="B240" s="17"/>
      <c r="C240" s="17"/>
      <c r="D240" s="17"/>
      <c r="E240" s="17"/>
      <c r="F240" s="17"/>
      <c r="G240" s="17"/>
      <c r="H240" s="17"/>
      <c r="I240" s="17"/>
      <c r="J240" s="17"/>
    </row>
    <row r="241" spans="1:10" x14ac:dyDescent="0.25">
      <c r="A241" s="17"/>
      <c r="B241" s="17"/>
      <c r="C241" s="17"/>
      <c r="D241" s="17"/>
      <c r="E241" s="17"/>
      <c r="F241" s="17"/>
      <c r="G241" s="17"/>
      <c r="H241" s="17"/>
      <c r="I241" s="17"/>
      <c r="J241" s="17"/>
    </row>
    <row r="242" spans="1:10" x14ac:dyDescent="0.25">
      <c r="A242" s="17"/>
      <c r="B242" s="17"/>
      <c r="C242" s="17"/>
      <c r="D242" s="17"/>
      <c r="E242" s="17"/>
      <c r="F242" s="17"/>
      <c r="G242" s="17"/>
      <c r="H242" s="17"/>
      <c r="I242" s="17"/>
      <c r="J242" s="17"/>
    </row>
    <row r="243" spans="1:10" x14ac:dyDescent="0.25">
      <c r="A243" s="17"/>
      <c r="B243" s="17"/>
      <c r="C243" s="17"/>
      <c r="D243" s="17"/>
      <c r="E243" s="17"/>
      <c r="F243" s="17"/>
      <c r="G243" s="17"/>
      <c r="H243" s="17"/>
      <c r="I243" s="17"/>
      <c r="J243" s="17"/>
    </row>
    <row r="244" spans="1:10" x14ac:dyDescent="0.25">
      <c r="A244" s="17"/>
      <c r="B244" s="17"/>
      <c r="C244" s="17"/>
      <c r="D244" s="17"/>
      <c r="E244" s="17"/>
      <c r="F244" s="17"/>
      <c r="G244" s="17"/>
      <c r="H244" s="17"/>
      <c r="I244" s="17"/>
      <c r="J244" s="17"/>
    </row>
    <row r="245" spans="1:10" x14ac:dyDescent="0.25">
      <c r="A245" s="17"/>
      <c r="B245" s="17"/>
      <c r="C245" s="17"/>
      <c r="D245" s="17"/>
      <c r="E245" s="17"/>
      <c r="F245" s="17"/>
      <c r="G245" s="17"/>
      <c r="H245" s="17"/>
      <c r="I245" s="17"/>
      <c r="J245" s="17"/>
    </row>
    <row r="246" spans="1:10" x14ac:dyDescent="0.25">
      <c r="A246" s="17"/>
      <c r="B246" s="17"/>
      <c r="C246" s="17"/>
      <c r="D246" s="17"/>
      <c r="E246" s="17"/>
      <c r="F246" s="17"/>
      <c r="G246" s="17"/>
      <c r="H246" s="17"/>
      <c r="I246" s="17"/>
      <c r="J246" s="17"/>
    </row>
    <row r="247" spans="1:10" x14ac:dyDescent="0.25">
      <c r="A247" s="17"/>
      <c r="B247" s="17"/>
      <c r="C247" s="17"/>
      <c r="D247" s="17"/>
      <c r="E247" s="17"/>
      <c r="F247" s="17"/>
      <c r="G247" s="17"/>
      <c r="H247" s="17"/>
      <c r="I247" s="17"/>
      <c r="J247" s="17"/>
    </row>
    <row r="248" spans="1:10" x14ac:dyDescent="0.25">
      <c r="A248" s="17"/>
      <c r="B248" s="17"/>
      <c r="C248" s="17"/>
      <c r="D248" s="17"/>
      <c r="E248" s="17"/>
      <c r="F248" s="17"/>
      <c r="G248" s="17"/>
      <c r="H248" s="17"/>
      <c r="I248" s="17"/>
      <c r="J248" s="17"/>
    </row>
    <row r="249" spans="1:10" x14ac:dyDescent="0.25">
      <c r="A249" s="17"/>
      <c r="B249" s="17"/>
      <c r="C249" s="17"/>
      <c r="D249" s="17"/>
      <c r="E249" s="17"/>
      <c r="F249" s="17"/>
      <c r="G249" s="17"/>
      <c r="H249" s="17"/>
      <c r="I249" s="17"/>
      <c r="J249" s="17"/>
    </row>
    <row r="250" spans="1:10" x14ac:dyDescent="0.25">
      <c r="A250" s="17"/>
      <c r="B250" s="17"/>
      <c r="C250" s="17"/>
      <c r="D250" s="17"/>
      <c r="E250" s="17"/>
      <c r="F250" s="17"/>
      <c r="G250" s="17"/>
      <c r="H250" s="17"/>
      <c r="I250" s="17"/>
      <c r="J250" s="17"/>
    </row>
    <row r="251" spans="1:10" x14ac:dyDescent="0.25">
      <c r="A251" s="17"/>
      <c r="B251" s="17"/>
      <c r="C251" s="17"/>
      <c r="D251" s="17"/>
      <c r="E251" s="17"/>
      <c r="F251" s="17"/>
      <c r="G251" s="17"/>
      <c r="H251" s="17"/>
      <c r="I251" s="17"/>
      <c r="J251" s="17"/>
    </row>
    <row r="252" spans="1:10" x14ac:dyDescent="0.25">
      <c r="A252" s="17"/>
      <c r="B252" s="17"/>
      <c r="C252" s="17"/>
      <c r="D252" s="17"/>
      <c r="E252" s="17"/>
      <c r="F252" s="17"/>
      <c r="G252" s="17"/>
      <c r="H252" s="17"/>
      <c r="I252" s="17"/>
      <c r="J252" s="17"/>
    </row>
    <row r="253" spans="1:10" x14ac:dyDescent="0.25">
      <c r="A253" s="17"/>
      <c r="B253" s="17"/>
      <c r="C253" s="17"/>
      <c r="D253" s="17"/>
      <c r="E253" s="17"/>
      <c r="F253" s="17"/>
      <c r="G253" s="17"/>
      <c r="H253" s="17"/>
      <c r="I253" s="17"/>
      <c r="J253" s="17"/>
    </row>
    <row r="254" spans="1:10" x14ac:dyDescent="0.25">
      <c r="A254" s="17"/>
      <c r="B254" s="17"/>
      <c r="C254" s="17"/>
      <c r="D254" s="17"/>
      <c r="E254" s="17"/>
      <c r="F254" s="17"/>
      <c r="G254" s="17"/>
      <c r="H254" s="17"/>
      <c r="I254" s="17"/>
      <c r="J254" s="17"/>
    </row>
    <row r="255" spans="1:10" x14ac:dyDescent="0.25">
      <c r="A255" s="17"/>
      <c r="B255" s="17"/>
      <c r="C255" s="17"/>
      <c r="D255" s="17"/>
      <c r="E255" s="17"/>
      <c r="F255" s="17"/>
      <c r="G255" s="17"/>
      <c r="H255" s="17"/>
      <c r="I255" s="17"/>
      <c r="J255" s="17"/>
    </row>
    <row r="256" spans="1:10" x14ac:dyDescent="0.25">
      <c r="A256" s="17"/>
      <c r="B256" s="17"/>
      <c r="C256" s="17"/>
      <c r="D256" s="17"/>
      <c r="E256" s="17"/>
      <c r="F256" s="17"/>
      <c r="G256" s="17"/>
      <c r="H256" s="17"/>
      <c r="I256" s="17"/>
      <c r="J256" s="17"/>
    </row>
    <row r="257" spans="1:10" x14ac:dyDescent="0.25">
      <c r="A257" s="17"/>
      <c r="B257" s="17"/>
      <c r="C257" s="17"/>
      <c r="D257" s="17"/>
      <c r="E257" s="17"/>
      <c r="F257" s="17"/>
      <c r="G257" s="17"/>
      <c r="H257" s="17"/>
      <c r="I257" s="17"/>
      <c r="J257" s="17"/>
    </row>
    <row r="258" spans="1:10" x14ac:dyDescent="0.25">
      <c r="A258" s="17"/>
      <c r="B258" s="17"/>
      <c r="C258" s="17"/>
      <c r="D258" s="17"/>
      <c r="E258" s="17"/>
      <c r="F258" s="17"/>
      <c r="G258" s="17"/>
      <c r="H258" s="17"/>
      <c r="I258" s="17"/>
      <c r="J258" s="17"/>
    </row>
    <row r="259" spans="1:10" x14ac:dyDescent="0.25">
      <c r="A259" s="17"/>
      <c r="B259" s="17"/>
      <c r="C259" s="17"/>
      <c r="D259" s="17"/>
      <c r="E259" s="17"/>
      <c r="F259" s="17"/>
      <c r="G259" s="17"/>
      <c r="H259" s="17"/>
      <c r="I259" s="17"/>
      <c r="J259" s="17"/>
    </row>
    <row r="260" spans="1:10" x14ac:dyDescent="0.25">
      <c r="A260" s="17"/>
      <c r="B260" s="17"/>
      <c r="C260" s="17"/>
      <c r="D260" s="17"/>
      <c r="E260" s="17"/>
      <c r="F260" s="17"/>
      <c r="G260" s="17"/>
      <c r="H260" s="17"/>
      <c r="I260" s="17"/>
      <c r="J260" s="17"/>
    </row>
    <row r="261" spans="1:10" x14ac:dyDescent="0.25">
      <c r="A261" s="17"/>
      <c r="B261" s="17"/>
      <c r="C261" s="17"/>
      <c r="D261" s="17"/>
      <c r="E261" s="17"/>
      <c r="F261" s="17"/>
      <c r="G261" s="17"/>
      <c r="H261" s="17"/>
      <c r="I261" s="17"/>
      <c r="J261" s="17"/>
    </row>
    <row r="262" spans="1:10" x14ac:dyDescent="0.25">
      <c r="A262" s="17"/>
      <c r="B262" s="17"/>
      <c r="C262" s="17"/>
      <c r="D262" s="17"/>
      <c r="E262" s="17"/>
      <c r="F262" s="17"/>
      <c r="G262" s="17"/>
      <c r="H262" s="17"/>
      <c r="I262" s="17"/>
      <c r="J262" s="17"/>
    </row>
    <row r="263" spans="1:10" x14ac:dyDescent="0.25">
      <c r="A263" s="17"/>
      <c r="B263" s="17"/>
      <c r="C263" s="17"/>
      <c r="D263" s="17"/>
      <c r="E263" s="17"/>
      <c r="F263" s="17"/>
      <c r="G263" s="17"/>
      <c r="H263" s="17"/>
      <c r="I263" s="17"/>
      <c r="J263" s="17"/>
    </row>
    <row r="264" spans="1:10" x14ac:dyDescent="0.25">
      <c r="A264" s="17"/>
      <c r="B264" s="17"/>
      <c r="C264" s="17"/>
      <c r="D264" s="17"/>
      <c r="E264" s="17"/>
      <c r="F264" s="17"/>
      <c r="G264" s="17"/>
      <c r="H264" s="17"/>
      <c r="I264" s="17"/>
      <c r="J264" s="17"/>
    </row>
    <row r="265" spans="1:10" x14ac:dyDescent="0.25">
      <c r="A265" s="17"/>
      <c r="B265" s="17"/>
      <c r="C265" s="17"/>
      <c r="D265" s="17"/>
      <c r="E265" s="17"/>
      <c r="F265" s="17"/>
      <c r="G265" s="17"/>
      <c r="H265" s="17"/>
      <c r="I265" s="17"/>
      <c r="J265" s="17"/>
    </row>
    <row r="266" spans="1:10" x14ac:dyDescent="0.25">
      <c r="A266" s="17"/>
      <c r="B266" s="17"/>
      <c r="C266" s="17"/>
      <c r="D266" s="17"/>
      <c r="E266" s="17"/>
      <c r="F266" s="17"/>
      <c r="G266" s="17"/>
      <c r="H266" s="17"/>
      <c r="I266" s="17"/>
      <c r="J266" s="17"/>
    </row>
    <row r="267" spans="1:10" x14ac:dyDescent="0.25">
      <c r="A267" s="17"/>
      <c r="B267" s="17"/>
      <c r="C267" s="17"/>
      <c r="D267" s="17"/>
      <c r="E267" s="17"/>
      <c r="F267" s="17"/>
      <c r="G267" s="17"/>
      <c r="H267" s="17"/>
      <c r="I267" s="17"/>
      <c r="J267" s="17"/>
    </row>
    <row r="268" spans="1:10" x14ac:dyDescent="0.25">
      <c r="A268" s="17"/>
      <c r="B268" s="17"/>
      <c r="C268" s="17"/>
      <c r="D268" s="17"/>
      <c r="E268" s="17"/>
      <c r="F268" s="17"/>
      <c r="G268" s="17"/>
      <c r="H268" s="17"/>
      <c r="I268" s="17"/>
      <c r="J268" s="17"/>
    </row>
    <row r="269" spans="1:10" x14ac:dyDescent="0.25">
      <c r="A269" s="17"/>
      <c r="B269" s="17"/>
      <c r="C269" s="17"/>
      <c r="D269" s="17"/>
      <c r="E269" s="17"/>
      <c r="F269" s="17"/>
      <c r="G269" s="17"/>
      <c r="H269" s="17"/>
      <c r="I269" s="17"/>
      <c r="J269" s="17"/>
    </row>
    <row r="270" spans="1:10" x14ac:dyDescent="0.25">
      <c r="A270" s="17"/>
      <c r="B270" s="17"/>
      <c r="C270" s="17"/>
      <c r="D270" s="17"/>
      <c r="E270" s="17"/>
      <c r="F270" s="17"/>
      <c r="G270" s="17"/>
      <c r="H270" s="17"/>
      <c r="I270" s="17"/>
      <c r="J270" s="17"/>
    </row>
    <row r="271" spans="1:10" x14ac:dyDescent="0.25">
      <c r="A271" s="17"/>
      <c r="B271" s="17"/>
      <c r="C271" s="17"/>
      <c r="D271" s="17"/>
      <c r="E271" s="17"/>
      <c r="F271" s="17"/>
      <c r="G271" s="17"/>
      <c r="H271" s="17"/>
      <c r="I271" s="17"/>
      <c r="J271" s="17"/>
    </row>
    <row r="272" spans="1:10" x14ac:dyDescent="0.25">
      <c r="A272" s="17"/>
      <c r="B272" s="17"/>
      <c r="C272" s="17"/>
      <c r="D272" s="17"/>
      <c r="E272" s="17"/>
      <c r="F272" s="17"/>
      <c r="G272" s="17"/>
      <c r="H272" s="17"/>
      <c r="I272" s="17"/>
      <c r="J272" s="17"/>
    </row>
    <row r="273" spans="1:10" x14ac:dyDescent="0.25">
      <c r="A273" s="17"/>
      <c r="B273" s="17"/>
      <c r="C273" s="17"/>
      <c r="D273" s="17"/>
      <c r="E273" s="17"/>
      <c r="F273" s="17"/>
      <c r="G273" s="17"/>
      <c r="H273" s="17"/>
      <c r="I273" s="17"/>
      <c r="J273" s="17"/>
    </row>
    <row r="274" spans="1:10" x14ac:dyDescent="0.25">
      <c r="A274" s="17"/>
      <c r="B274" s="17"/>
      <c r="C274" s="17"/>
      <c r="D274" s="17"/>
      <c r="E274" s="17"/>
      <c r="F274" s="17"/>
      <c r="G274" s="17"/>
      <c r="H274" s="17"/>
      <c r="I274" s="17"/>
      <c r="J274" s="17"/>
    </row>
    <row r="275" spans="1:10" x14ac:dyDescent="0.25">
      <c r="A275" s="17"/>
      <c r="B275" s="17"/>
      <c r="C275" s="17"/>
      <c r="D275" s="17"/>
      <c r="E275" s="17"/>
      <c r="F275" s="17"/>
      <c r="G275" s="17"/>
      <c r="H275" s="17"/>
      <c r="I275" s="17"/>
      <c r="J275" s="17"/>
    </row>
    <row r="276" spans="1:10" x14ac:dyDescent="0.25">
      <c r="A276" s="17"/>
      <c r="B276" s="17"/>
      <c r="C276" s="17"/>
      <c r="D276" s="17"/>
      <c r="E276" s="17"/>
      <c r="F276" s="17"/>
      <c r="G276" s="17"/>
      <c r="H276" s="17"/>
      <c r="I276" s="17"/>
      <c r="J276" s="17"/>
    </row>
    <row r="277" spans="1:10" x14ac:dyDescent="0.25">
      <c r="A277" s="17"/>
      <c r="B277" s="17"/>
      <c r="C277" s="17"/>
      <c r="D277" s="17"/>
      <c r="E277" s="17"/>
      <c r="F277" s="17"/>
      <c r="G277" s="17"/>
      <c r="H277" s="17"/>
      <c r="I277" s="17"/>
      <c r="J277" s="17"/>
    </row>
    <row r="278" spans="1:10" x14ac:dyDescent="0.25">
      <c r="A278" s="17"/>
      <c r="B278" s="17"/>
      <c r="C278" s="17"/>
      <c r="D278" s="17"/>
      <c r="E278" s="17"/>
      <c r="F278" s="17"/>
      <c r="G278" s="17"/>
      <c r="H278" s="17"/>
      <c r="I278" s="17"/>
      <c r="J278" s="17"/>
    </row>
    <row r="279" spans="1:10" x14ac:dyDescent="0.25">
      <c r="A279" s="17"/>
      <c r="B279" s="17"/>
      <c r="C279" s="17"/>
      <c r="D279" s="17"/>
      <c r="E279" s="17"/>
      <c r="F279" s="17"/>
      <c r="G279" s="17"/>
      <c r="H279" s="17"/>
      <c r="I279" s="17"/>
      <c r="J279" s="17"/>
    </row>
    <row r="280" spans="1:10" x14ac:dyDescent="0.25">
      <c r="A280" s="17"/>
      <c r="B280" s="17"/>
      <c r="C280" s="17"/>
      <c r="D280" s="17"/>
      <c r="E280" s="17"/>
      <c r="F280" s="17"/>
      <c r="G280" s="17"/>
      <c r="H280" s="17"/>
      <c r="I280" s="17"/>
      <c r="J280" s="17"/>
    </row>
    <row r="281" spans="1:10" x14ac:dyDescent="0.25">
      <c r="A281" s="17"/>
      <c r="B281" s="17"/>
      <c r="C281" s="17"/>
      <c r="D281" s="17"/>
      <c r="E281" s="17"/>
      <c r="F281" s="17"/>
      <c r="G281" s="17"/>
      <c r="H281" s="17"/>
      <c r="I281" s="17"/>
      <c r="J281" s="17"/>
    </row>
    <row r="282" spans="1:10" x14ac:dyDescent="0.25">
      <c r="A282" s="17"/>
      <c r="B282" s="17"/>
      <c r="C282" s="17"/>
      <c r="D282" s="17"/>
      <c r="E282" s="17"/>
      <c r="F282" s="17"/>
      <c r="G282" s="17"/>
      <c r="H282" s="17"/>
      <c r="I282" s="17"/>
      <c r="J282" s="17"/>
    </row>
    <row r="283" spans="1:10" x14ac:dyDescent="0.25">
      <c r="A283" s="17"/>
      <c r="B283" s="17"/>
      <c r="C283" s="17"/>
      <c r="D283" s="17"/>
      <c r="E283" s="17"/>
      <c r="F283" s="17"/>
      <c r="G283" s="17"/>
      <c r="H283" s="17"/>
      <c r="I283" s="17"/>
      <c r="J283" s="17"/>
    </row>
    <row r="284" spans="1:10" x14ac:dyDescent="0.25">
      <c r="A284" s="17"/>
      <c r="B284" s="17"/>
      <c r="C284" s="17"/>
      <c r="D284" s="17"/>
      <c r="E284" s="17"/>
      <c r="F284" s="17"/>
      <c r="G284" s="17"/>
      <c r="H284" s="17"/>
      <c r="I284" s="17"/>
      <c r="J284" s="17"/>
    </row>
    <row r="285" spans="1:10" x14ac:dyDescent="0.25">
      <c r="A285" s="17"/>
      <c r="B285" s="17"/>
      <c r="C285" s="17"/>
      <c r="D285" s="17"/>
      <c r="E285" s="17"/>
      <c r="F285" s="17"/>
      <c r="G285" s="17"/>
      <c r="H285" s="17"/>
      <c r="I285" s="17"/>
      <c r="J285" s="17"/>
    </row>
    <row r="286" spans="1:10" x14ac:dyDescent="0.25">
      <c r="A286" s="17"/>
      <c r="B286" s="17"/>
      <c r="C286" s="17"/>
      <c r="D286" s="17"/>
      <c r="E286" s="17"/>
      <c r="F286" s="17"/>
      <c r="G286" s="17"/>
      <c r="H286" s="17"/>
      <c r="I286" s="17"/>
      <c r="J286" s="17"/>
    </row>
    <row r="287" spans="1:10" x14ac:dyDescent="0.25">
      <c r="A287" s="17"/>
      <c r="B287" s="17"/>
      <c r="C287" s="17"/>
      <c r="D287" s="17"/>
      <c r="E287" s="17"/>
      <c r="F287" s="17"/>
      <c r="G287" s="17"/>
      <c r="H287" s="17"/>
      <c r="I287" s="17"/>
      <c r="J287" s="17"/>
    </row>
    <row r="288" spans="1:10" x14ac:dyDescent="0.25">
      <c r="A288" s="17"/>
      <c r="B288" s="17"/>
      <c r="C288" s="17"/>
      <c r="D288" s="17"/>
      <c r="E288" s="17"/>
      <c r="F288" s="17"/>
      <c r="G288" s="17"/>
      <c r="H288" s="17"/>
      <c r="I288" s="17"/>
      <c r="J288" s="17"/>
    </row>
    <row r="289" spans="1:10" x14ac:dyDescent="0.25">
      <c r="A289" s="17"/>
      <c r="B289" s="17"/>
      <c r="C289" s="17"/>
      <c r="D289" s="17"/>
      <c r="E289" s="17"/>
      <c r="F289" s="17"/>
      <c r="G289" s="17"/>
      <c r="H289" s="17"/>
      <c r="I289" s="17"/>
      <c r="J289" s="17"/>
    </row>
    <row r="290" spans="1:10" x14ac:dyDescent="0.25">
      <c r="A290" s="17"/>
      <c r="B290" s="17"/>
      <c r="C290" s="17"/>
      <c r="D290" s="17"/>
      <c r="E290" s="17"/>
      <c r="F290" s="17"/>
      <c r="G290" s="17"/>
      <c r="H290" s="17"/>
      <c r="I290" s="17"/>
      <c r="J290" s="17"/>
    </row>
    <row r="291" spans="1:10" x14ac:dyDescent="0.25">
      <c r="A291" s="17"/>
      <c r="B291" s="17"/>
      <c r="C291" s="17"/>
      <c r="D291" s="17"/>
      <c r="E291" s="17"/>
      <c r="F291" s="17"/>
      <c r="G291" s="17"/>
      <c r="H291" s="17"/>
      <c r="I291" s="17"/>
      <c r="J291" s="17"/>
    </row>
    <row r="292" spans="1:10" x14ac:dyDescent="0.25">
      <c r="A292" s="17"/>
      <c r="B292" s="17"/>
      <c r="C292" s="17"/>
      <c r="D292" s="17"/>
      <c r="E292" s="17"/>
      <c r="F292" s="17"/>
      <c r="G292" s="17"/>
      <c r="H292" s="17"/>
      <c r="I292" s="17"/>
      <c r="J292" s="17"/>
    </row>
    <row r="293" spans="1:10" x14ac:dyDescent="0.25">
      <c r="A293" s="17"/>
      <c r="B293" s="17"/>
      <c r="C293" s="17"/>
      <c r="D293" s="17"/>
      <c r="E293" s="17"/>
      <c r="F293" s="17"/>
      <c r="G293" s="17"/>
      <c r="H293" s="17"/>
      <c r="I293" s="17"/>
      <c r="J293" s="17"/>
    </row>
    <row r="294" spans="1:10" x14ac:dyDescent="0.25">
      <c r="A294" s="17"/>
      <c r="B294" s="17"/>
      <c r="C294" s="17"/>
      <c r="D294" s="17"/>
      <c r="E294" s="17"/>
      <c r="F294" s="17"/>
      <c r="G294" s="17"/>
      <c r="H294" s="17"/>
      <c r="I294" s="17"/>
      <c r="J294" s="17"/>
    </row>
    <row r="295" spans="1:10" x14ac:dyDescent="0.25">
      <c r="A295" s="17"/>
      <c r="B295" s="17"/>
      <c r="C295" s="17"/>
      <c r="D295" s="17"/>
      <c r="E295" s="17"/>
      <c r="F295" s="17"/>
      <c r="G295" s="17"/>
      <c r="H295" s="17"/>
      <c r="I295" s="17"/>
      <c r="J295" s="17"/>
    </row>
    <row r="296" spans="1:10" x14ac:dyDescent="0.25">
      <c r="A296" s="17"/>
      <c r="B296" s="17"/>
      <c r="C296" s="17"/>
      <c r="D296" s="17"/>
      <c r="E296" s="17"/>
      <c r="F296" s="17"/>
      <c r="G296" s="17"/>
      <c r="H296" s="17"/>
      <c r="I296" s="17"/>
      <c r="J296" s="17"/>
    </row>
    <row r="297" spans="1:10" x14ac:dyDescent="0.25">
      <c r="A297" s="17"/>
      <c r="B297" s="17"/>
      <c r="C297" s="17"/>
      <c r="D297" s="17"/>
      <c r="E297" s="17"/>
      <c r="F297" s="17"/>
      <c r="G297" s="17"/>
      <c r="H297" s="17"/>
      <c r="I297" s="17"/>
      <c r="J297" s="17"/>
    </row>
    <row r="298" spans="1:10" x14ac:dyDescent="0.25">
      <c r="A298" s="17"/>
      <c r="B298" s="17"/>
      <c r="C298" s="17"/>
      <c r="D298" s="17"/>
      <c r="E298" s="17"/>
      <c r="F298" s="17"/>
      <c r="G298" s="17"/>
      <c r="H298" s="17"/>
      <c r="I298" s="17"/>
      <c r="J298" s="17"/>
    </row>
    <row r="299" spans="1:10" x14ac:dyDescent="0.25">
      <c r="A299" s="17"/>
      <c r="B299" s="17"/>
      <c r="C299" s="17"/>
      <c r="D299" s="17"/>
      <c r="E299" s="17"/>
      <c r="F299" s="17"/>
      <c r="G299" s="17"/>
      <c r="H299" s="17"/>
      <c r="I299" s="17"/>
      <c r="J299" s="17"/>
    </row>
    <row r="300" spans="1:10" x14ac:dyDescent="0.25">
      <c r="A300" s="17"/>
      <c r="B300" s="17"/>
      <c r="C300" s="17"/>
      <c r="D300" s="17"/>
      <c r="E300" s="17"/>
      <c r="F300" s="17"/>
      <c r="G300" s="17"/>
      <c r="H300" s="17"/>
      <c r="I300" s="17"/>
      <c r="J300" s="17"/>
    </row>
    <row r="301" spans="1:10" x14ac:dyDescent="0.25">
      <c r="A301" s="17"/>
      <c r="B301" s="17"/>
      <c r="C301" s="17"/>
      <c r="D301" s="17"/>
      <c r="E301" s="17"/>
      <c r="F301" s="17"/>
      <c r="G301" s="17"/>
      <c r="H301" s="17"/>
      <c r="I301" s="17"/>
      <c r="J301" s="17"/>
    </row>
    <row r="302" spans="1:10" x14ac:dyDescent="0.25">
      <c r="A302" s="17"/>
      <c r="B302" s="17"/>
      <c r="C302" s="17"/>
      <c r="D302" s="17"/>
      <c r="E302" s="17"/>
      <c r="F302" s="17"/>
      <c r="G302" s="17"/>
      <c r="H302" s="17"/>
      <c r="I302" s="17"/>
      <c r="J302" s="17"/>
    </row>
    <row r="303" spans="1:10" x14ac:dyDescent="0.25">
      <c r="A303" s="17"/>
      <c r="B303" s="17"/>
      <c r="C303" s="17"/>
      <c r="D303" s="17"/>
      <c r="E303" s="17"/>
      <c r="F303" s="17"/>
      <c r="G303" s="17"/>
      <c r="H303" s="17"/>
      <c r="I303" s="17"/>
      <c r="J303" s="17"/>
    </row>
    <row r="304" spans="1:10" x14ac:dyDescent="0.25">
      <c r="A304" s="17"/>
      <c r="B304" s="17"/>
      <c r="C304" s="17"/>
      <c r="D304" s="17"/>
      <c r="E304" s="17"/>
      <c r="F304" s="17"/>
      <c r="G304" s="17"/>
      <c r="H304" s="17"/>
      <c r="I304" s="17"/>
      <c r="J304" s="17"/>
    </row>
    <row r="305" spans="1:10" x14ac:dyDescent="0.25">
      <c r="A305" s="17"/>
      <c r="B305" s="17"/>
      <c r="C305" s="17"/>
      <c r="D305" s="17"/>
      <c r="E305" s="17"/>
      <c r="F305" s="17"/>
      <c r="G305" s="17"/>
      <c r="H305" s="17"/>
      <c r="I305" s="17"/>
      <c r="J305" s="17"/>
    </row>
    <row r="306" spans="1:10" x14ac:dyDescent="0.25">
      <c r="A306" s="17"/>
      <c r="B306" s="17"/>
      <c r="C306" s="17"/>
      <c r="D306" s="17"/>
      <c r="E306" s="17"/>
      <c r="F306" s="17"/>
      <c r="G306" s="17"/>
      <c r="H306" s="17"/>
      <c r="I306" s="17"/>
      <c r="J306" s="17"/>
    </row>
    <row r="307" spans="1:10" x14ac:dyDescent="0.25">
      <c r="A307" s="17"/>
      <c r="B307" s="17"/>
      <c r="C307" s="17"/>
      <c r="D307" s="17"/>
      <c r="E307" s="17"/>
      <c r="F307" s="17"/>
      <c r="G307" s="17"/>
      <c r="H307" s="17"/>
      <c r="I307" s="17"/>
      <c r="J307" s="17"/>
    </row>
    <row r="308" spans="1:10" x14ac:dyDescent="0.25">
      <c r="A308" s="17"/>
      <c r="B308" s="17"/>
      <c r="C308" s="17"/>
      <c r="D308" s="17"/>
      <c r="E308" s="17"/>
      <c r="F308" s="17"/>
      <c r="G308" s="17"/>
      <c r="H308" s="17"/>
      <c r="I308" s="17"/>
      <c r="J308" s="17"/>
    </row>
    <row r="309" spans="1:10" x14ac:dyDescent="0.25">
      <c r="A309" s="17"/>
      <c r="B309" s="17"/>
      <c r="C309" s="17"/>
      <c r="D309" s="17"/>
      <c r="E309" s="17"/>
      <c r="F309" s="17"/>
      <c r="G309" s="17"/>
      <c r="H309" s="17"/>
      <c r="I309" s="17"/>
      <c r="J309" s="17"/>
    </row>
    <row r="310" spans="1:10" x14ac:dyDescent="0.25">
      <c r="A310" s="17"/>
      <c r="B310" s="17"/>
      <c r="C310" s="17"/>
      <c r="D310" s="17"/>
      <c r="E310" s="17"/>
      <c r="F310" s="17"/>
      <c r="G310" s="17"/>
      <c r="H310" s="17"/>
      <c r="I310" s="17"/>
      <c r="J310" s="17"/>
    </row>
    <row r="311" spans="1:10" x14ac:dyDescent="0.25">
      <c r="A311" s="17"/>
      <c r="B311" s="17"/>
      <c r="C311" s="17"/>
      <c r="D311" s="17"/>
      <c r="E311" s="17"/>
      <c r="F311" s="17"/>
      <c r="G311" s="17"/>
      <c r="H311" s="17"/>
      <c r="I311" s="17"/>
      <c r="J311" s="17"/>
    </row>
    <row r="312" spans="1:10" x14ac:dyDescent="0.25">
      <c r="A312" s="17"/>
      <c r="B312" s="17"/>
      <c r="C312" s="17"/>
      <c r="D312" s="17"/>
      <c r="E312" s="17"/>
      <c r="F312" s="17"/>
      <c r="G312" s="17"/>
      <c r="H312" s="17"/>
      <c r="I312" s="17"/>
      <c r="J312" s="17"/>
    </row>
    <row r="313" spans="1:10" x14ac:dyDescent="0.25">
      <c r="A313" s="17"/>
      <c r="B313" s="17"/>
      <c r="C313" s="17"/>
      <c r="D313" s="17"/>
      <c r="E313" s="17"/>
      <c r="F313" s="17"/>
      <c r="G313" s="17"/>
      <c r="H313" s="17"/>
      <c r="I313" s="17"/>
      <c r="J313" s="17"/>
    </row>
    <row r="314" spans="1:10" x14ac:dyDescent="0.25">
      <c r="A314" s="17"/>
      <c r="B314" s="17"/>
      <c r="C314" s="17"/>
      <c r="D314" s="17"/>
      <c r="E314" s="17"/>
      <c r="F314" s="17"/>
      <c r="G314" s="17"/>
      <c r="H314" s="17"/>
      <c r="I314" s="17"/>
      <c r="J314" s="17"/>
    </row>
    <row r="315" spans="1:10" x14ac:dyDescent="0.25">
      <c r="A315" s="17"/>
      <c r="B315" s="17"/>
      <c r="C315" s="17"/>
      <c r="D315" s="17"/>
      <c r="E315" s="17"/>
      <c r="F315" s="17"/>
      <c r="G315" s="17"/>
      <c r="H315" s="17"/>
      <c r="I315" s="17"/>
      <c r="J315" s="17"/>
    </row>
    <row r="316" spans="1:10" x14ac:dyDescent="0.25">
      <c r="A316" s="17"/>
      <c r="B316" s="17"/>
      <c r="C316" s="17"/>
      <c r="D316" s="17"/>
      <c r="E316" s="17"/>
      <c r="F316" s="17"/>
      <c r="G316" s="17"/>
      <c r="H316" s="17"/>
      <c r="I316" s="17"/>
      <c r="J316" s="17"/>
    </row>
    <row r="317" spans="1:10" x14ac:dyDescent="0.25">
      <c r="A317" s="17"/>
      <c r="B317" s="17"/>
      <c r="C317" s="17"/>
      <c r="D317" s="17"/>
      <c r="E317" s="17"/>
      <c r="F317" s="17"/>
      <c r="G317" s="17"/>
      <c r="H317" s="17"/>
      <c r="I317" s="17"/>
      <c r="J317" s="17"/>
    </row>
    <row r="318" spans="1:10" x14ac:dyDescent="0.25">
      <c r="A318" s="17"/>
      <c r="B318" s="17"/>
      <c r="C318" s="17"/>
      <c r="D318" s="17"/>
      <c r="E318" s="17"/>
      <c r="F318" s="17"/>
      <c r="G318" s="17"/>
      <c r="H318" s="17"/>
      <c r="I318" s="17"/>
      <c r="J318" s="17"/>
    </row>
    <row r="319" spans="1:10" x14ac:dyDescent="0.25">
      <c r="A319" s="17"/>
      <c r="B319" s="17"/>
      <c r="C319" s="17"/>
      <c r="D319" s="17"/>
      <c r="E319" s="17"/>
      <c r="F319" s="17"/>
      <c r="G319" s="17"/>
      <c r="H319" s="17"/>
      <c r="I319" s="17"/>
      <c r="J319" s="1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30722" r:id="rId4">
          <objectPr defaultSize="0" autoPict="0" r:id="rId5">
            <anchor moveWithCells="1">
              <from>
                <xdr:col>0</xdr:col>
                <xdr:colOff>314325</xdr:colOff>
                <xdr:row>7</xdr:row>
                <xdr:rowOff>0</xdr:rowOff>
              </from>
              <to>
                <xdr:col>11</xdr:col>
                <xdr:colOff>447675</xdr:colOff>
                <xdr:row>48</xdr:row>
                <xdr:rowOff>133350</xdr:rowOff>
              </to>
            </anchor>
          </objectPr>
        </oleObject>
      </mc:Choice>
      <mc:Fallback>
        <oleObject progId="Word.Document.12" shapeId="30722"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B5:L30"/>
  <sheetViews>
    <sheetView workbookViewId="0">
      <selection activeCell="O13" sqref="O13"/>
    </sheetView>
  </sheetViews>
  <sheetFormatPr baseColWidth="10" defaultRowHeight="15" x14ac:dyDescent="0.25"/>
  <cols>
    <col min="1" max="1" width="11.42578125" style="17"/>
    <col min="2" max="2" width="5.140625" style="17" customWidth="1"/>
    <col min="3" max="16384" width="11.42578125" style="17"/>
  </cols>
  <sheetData>
    <row r="5" spans="2:12" ht="23.25" customHeight="1" x14ac:dyDescent="0.25"/>
    <row r="6" spans="2:12" ht="18.75" x14ac:dyDescent="0.3">
      <c r="C6" s="251" t="s">
        <v>2679</v>
      </c>
      <c r="D6" s="251"/>
      <c r="E6" s="251"/>
      <c r="F6" s="251"/>
      <c r="G6" s="251"/>
      <c r="H6" s="251"/>
      <c r="I6" s="251"/>
      <c r="J6" s="251"/>
      <c r="K6" s="251"/>
      <c r="L6" s="251"/>
    </row>
    <row r="7" spans="2:12" ht="2.25" customHeight="1" x14ac:dyDescent="0.3">
      <c r="C7" s="252"/>
      <c r="D7" s="252"/>
      <c r="E7" s="252"/>
      <c r="F7" s="252"/>
      <c r="G7" s="252"/>
      <c r="H7" s="252"/>
      <c r="I7" s="252"/>
      <c r="J7" s="252"/>
      <c r="K7" s="252"/>
      <c r="L7" s="252"/>
    </row>
    <row r="8" spans="2:12" ht="15.75" thickBot="1" x14ac:dyDescent="0.3">
      <c r="B8" s="201"/>
      <c r="C8" s="211"/>
    </row>
    <row r="9" spans="2:12" x14ac:dyDescent="0.25">
      <c r="B9" s="211"/>
      <c r="C9" s="212" t="s">
        <v>2704</v>
      </c>
      <c r="D9" s="213"/>
      <c r="E9" s="213"/>
      <c r="F9" s="213"/>
      <c r="G9" s="213"/>
      <c r="H9" s="213"/>
      <c r="I9" s="213"/>
      <c r="J9" s="213"/>
      <c r="K9" s="213"/>
      <c r="L9" s="214"/>
    </row>
    <row r="10" spans="2:12" x14ac:dyDescent="0.25">
      <c r="C10" s="248" t="s">
        <v>2705</v>
      </c>
      <c r="D10" s="249"/>
      <c r="E10" s="249"/>
      <c r="F10" s="249"/>
      <c r="G10" s="249"/>
      <c r="H10" s="249"/>
      <c r="I10" s="249"/>
      <c r="J10" s="249"/>
      <c r="K10" s="249"/>
      <c r="L10" s="250"/>
    </row>
    <row r="11" spans="2:12" x14ac:dyDescent="0.25">
      <c r="C11" s="248"/>
      <c r="D11" s="249"/>
      <c r="E11" s="249"/>
      <c r="F11" s="249"/>
      <c r="G11" s="249"/>
      <c r="H11" s="249"/>
      <c r="I11" s="249"/>
      <c r="J11" s="249"/>
      <c r="K11" s="249"/>
      <c r="L11" s="250"/>
    </row>
    <row r="12" spans="2:12" ht="15" customHeight="1" x14ac:dyDescent="0.25">
      <c r="C12" s="215" t="s">
        <v>2688</v>
      </c>
      <c r="D12" s="206"/>
      <c r="E12" s="206"/>
      <c r="F12" s="206"/>
      <c r="G12" s="206"/>
      <c r="H12" s="206"/>
      <c r="I12" s="206"/>
      <c r="J12" s="206"/>
      <c r="K12" s="206"/>
      <c r="L12" s="216"/>
    </row>
    <row r="13" spans="2:12" ht="15" customHeight="1" x14ac:dyDescent="0.25">
      <c r="C13" s="248" t="s">
        <v>2707</v>
      </c>
      <c r="D13" s="249"/>
      <c r="E13" s="249"/>
      <c r="F13" s="249"/>
      <c r="G13" s="249"/>
      <c r="H13" s="249"/>
      <c r="I13" s="249"/>
      <c r="J13" s="249"/>
      <c r="K13" s="249"/>
      <c r="L13" s="250"/>
    </row>
    <row r="14" spans="2:12" x14ac:dyDescent="0.25">
      <c r="C14" s="248"/>
      <c r="D14" s="249"/>
      <c r="E14" s="249"/>
      <c r="F14" s="249"/>
      <c r="G14" s="249"/>
      <c r="H14" s="249"/>
      <c r="I14" s="249"/>
      <c r="J14" s="249"/>
      <c r="K14" s="249"/>
      <c r="L14" s="250"/>
    </row>
    <row r="15" spans="2:12" x14ac:dyDescent="0.25">
      <c r="C15" s="248" t="s">
        <v>2706</v>
      </c>
      <c r="D15" s="249"/>
      <c r="E15" s="249"/>
      <c r="F15" s="249"/>
      <c r="G15" s="249"/>
      <c r="H15" s="249"/>
      <c r="I15" s="249"/>
      <c r="J15" s="249"/>
      <c r="K15" s="249"/>
      <c r="L15" s="250"/>
    </row>
    <row r="16" spans="2:12" x14ac:dyDescent="0.25">
      <c r="C16" s="248"/>
      <c r="D16" s="249"/>
      <c r="E16" s="249"/>
      <c r="F16" s="249"/>
      <c r="G16" s="249"/>
      <c r="H16" s="249"/>
      <c r="I16" s="249"/>
      <c r="J16" s="249"/>
      <c r="K16" s="249"/>
      <c r="L16" s="250"/>
    </row>
    <row r="17" spans="3:12" x14ac:dyDescent="0.25">
      <c r="C17" s="217" t="s">
        <v>2683</v>
      </c>
      <c r="D17" s="207"/>
      <c r="E17" s="207"/>
      <c r="F17" s="207"/>
      <c r="G17" s="207"/>
      <c r="H17" s="207"/>
      <c r="I17" s="207"/>
      <c r="J17" s="207"/>
      <c r="K17" s="207"/>
      <c r="L17" s="218"/>
    </row>
    <row r="18" spans="3:12" x14ac:dyDescent="0.25">
      <c r="C18" s="217"/>
      <c r="D18" s="207"/>
      <c r="E18" s="207"/>
      <c r="F18" s="207"/>
      <c r="G18" s="207"/>
      <c r="H18" s="207"/>
      <c r="I18" s="207"/>
      <c r="J18" s="207"/>
      <c r="K18" s="207"/>
      <c r="L18" s="218"/>
    </row>
    <row r="19" spans="3:12" x14ac:dyDescent="0.25">
      <c r="C19" s="217"/>
      <c r="D19" s="207"/>
      <c r="E19" s="207"/>
      <c r="F19" s="207"/>
      <c r="G19" s="207"/>
      <c r="H19" s="207"/>
      <c r="I19" s="207"/>
      <c r="J19" s="207"/>
      <c r="K19" s="207"/>
      <c r="L19" s="218"/>
    </row>
    <row r="20" spans="3:12" x14ac:dyDescent="0.25">
      <c r="C20" s="217"/>
      <c r="D20" s="207"/>
      <c r="E20" s="207"/>
      <c r="F20" s="207"/>
      <c r="G20" s="207"/>
      <c r="H20" s="207"/>
      <c r="I20" s="207"/>
      <c r="J20" s="207"/>
      <c r="K20" s="207"/>
      <c r="L20" s="218"/>
    </row>
    <row r="21" spans="3:12" x14ac:dyDescent="0.25">
      <c r="C21" s="217" t="s">
        <v>2684</v>
      </c>
      <c r="D21" s="207"/>
      <c r="E21" s="207"/>
      <c r="F21" s="207"/>
      <c r="G21" s="207"/>
      <c r="H21" s="207"/>
      <c r="I21" s="207"/>
      <c r="J21" s="207"/>
      <c r="K21" s="207"/>
      <c r="L21" s="218"/>
    </row>
    <row r="22" spans="3:12" x14ac:dyDescent="0.25">
      <c r="C22" s="217"/>
      <c r="D22" s="207"/>
      <c r="E22" s="207"/>
      <c r="F22" s="207"/>
      <c r="G22" s="207"/>
      <c r="H22" s="207"/>
      <c r="I22" s="207"/>
      <c r="J22" s="207"/>
      <c r="K22" s="207"/>
      <c r="L22" s="218"/>
    </row>
    <row r="23" spans="3:12" x14ac:dyDescent="0.25">
      <c r="C23" s="217"/>
      <c r="D23" s="207" t="s">
        <v>2685</v>
      </c>
      <c r="E23" s="207"/>
      <c r="F23" s="207"/>
      <c r="G23" s="208" t="s">
        <v>2630</v>
      </c>
      <c r="H23" s="207"/>
      <c r="I23" s="207"/>
      <c r="J23" s="207"/>
      <c r="K23" s="207"/>
      <c r="L23" s="218"/>
    </row>
    <row r="24" spans="3:12" x14ac:dyDescent="0.25">
      <c r="C24" s="217"/>
      <c r="D24" s="207"/>
      <c r="E24" s="207"/>
      <c r="F24" s="207"/>
      <c r="G24" s="207"/>
      <c r="H24" s="207"/>
      <c r="I24" s="207"/>
      <c r="J24" s="207"/>
      <c r="K24" s="207"/>
      <c r="L24" s="218"/>
    </row>
    <row r="25" spans="3:12" x14ac:dyDescent="0.25">
      <c r="C25" s="217"/>
      <c r="D25" s="207" t="s">
        <v>2686</v>
      </c>
      <c r="E25" s="207"/>
      <c r="F25" s="207"/>
      <c r="G25" s="208" t="s">
        <v>2687</v>
      </c>
      <c r="H25" s="207"/>
      <c r="I25" s="207"/>
      <c r="J25" s="207"/>
      <c r="K25" s="207"/>
      <c r="L25" s="218"/>
    </row>
    <row r="26" spans="3:12" x14ac:dyDescent="0.25">
      <c r="C26" s="217"/>
      <c r="D26" s="207"/>
      <c r="E26" s="207"/>
      <c r="F26" s="207"/>
      <c r="G26" s="207"/>
      <c r="H26" s="207"/>
      <c r="I26" s="207"/>
      <c r="J26" s="207"/>
      <c r="K26" s="207"/>
      <c r="L26" s="218"/>
    </row>
    <row r="27" spans="3:12" x14ac:dyDescent="0.25">
      <c r="C27" s="217"/>
      <c r="D27" s="207" t="s">
        <v>2592</v>
      </c>
      <c r="E27" s="207"/>
      <c r="F27" s="207"/>
      <c r="G27" s="207" t="s">
        <v>2715</v>
      </c>
      <c r="H27" s="207"/>
      <c r="I27" s="207"/>
      <c r="J27" s="207"/>
      <c r="K27" s="207"/>
      <c r="L27" s="218"/>
    </row>
    <row r="28" spans="3:12" x14ac:dyDescent="0.25">
      <c r="C28" s="217"/>
      <c r="D28" s="207"/>
      <c r="E28" s="207"/>
      <c r="F28" s="207"/>
      <c r="G28" s="207"/>
      <c r="H28" s="207"/>
      <c r="I28" s="207"/>
      <c r="J28" s="207"/>
      <c r="K28" s="207"/>
      <c r="L28" s="218"/>
    </row>
    <row r="29" spans="3:12" x14ac:dyDescent="0.25">
      <c r="C29" s="217"/>
      <c r="D29" s="207"/>
      <c r="E29" s="207"/>
      <c r="F29" s="207"/>
      <c r="G29" s="207"/>
      <c r="H29" s="207"/>
      <c r="I29" s="207"/>
      <c r="J29" s="207"/>
      <c r="K29" s="207"/>
      <c r="L29" s="218"/>
    </row>
    <row r="30" spans="3:12" ht="15.75" thickBot="1" x14ac:dyDescent="0.3">
      <c r="C30" s="219"/>
      <c r="D30" s="220"/>
      <c r="E30" s="220"/>
      <c r="F30" s="220"/>
      <c r="G30" s="220"/>
      <c r="H30" s="220"/>
      <c r="I30" s="220"/>
      <c r="J30" s="220"/>
      <c r="K30" s="220"/>
      <c r="L30" s="221"/>
    </row>
  </sheetData>
  <sheetProtection algorithmName="SHA-512" hashValue="/roB6mbfTTgXL/4wXI1lX5fIl6y0t7bJVvgFlgFxG2BxQEqMzgMT4R6D+iEez1eBVbJYPT20VizuNo11Toqxrw==" saltValue="i+fcAoMvSf3kl3rNJa0ANg==" spinCount="100000" sheet="1" objects="1" scenarios="1" selectLockedCells="1" selectUnlockedCells="1"/>
  <mergeCells count="5">
    <mergeCell ref="C10:L11"/>
    <mergeCell ref="C13:L14"/>
    <mergeCell ref="C15:L16"/>
    <mergeCell ref="C6:L6"/>
    <mergeCell ref="C7:L7"/>
  </mergeCells>
  <conditionalFormatting sqref="C9:L17">
    <cfRule type="colorScale" priority="1">
      <colorScale>
        <cfvo type="min"/>
        <cfvo type="percentile" val="50"/>
        <cfvo type="max"/>
        <color rgb="FFF8696B"/>
        <color rgb="FFFFEB84"/>
        <color rgb="FF63BE7B"/>
      </colorScale>
    </cfRule>
  </conditionalFormatting>
  <hyperlinks>
    <hyperlink ref="G23" r:id="rId1"/>
    <hyperlink ref="G25" r:id="rId2"/>
  </hyperlinks>
  <pageMargins left="0.7" right="0.7" top="0.75" bottom="0.75" header="0.3" footer="0.3"/>
  <pageSetup orientation="portrait" r:id="rId3"/>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dimension ref="A7:P7"/>
  <sheetViews>
    <sheetView tabSelected="1" workbookViewId="0">
      <selection activeCell="K29" sqref="K29"/>
    </sheetView>
  </sheetViews>
  <sheetFormatPr baseColWidth="10" defaultRowHeight="15" x14ac:dyDescent="0.25"/>
  <cols>
    <col min="1" max="16" width="11.42578125" style="9"/>
  </cols>
  <sheetData>
    <row r="7" spans="1:10" ht="21" x14ac:dyDescent="0.25">
      <c r="A7" s="253" t="s">
        <v>2736</v>
      </c>
      <c r="B7" s="253"/>
      <c r="C7" s="253"/>
      <c r="D7" s="253"/>
      <c r="E7" s="253"/>
      <c r="F7" s="253"/>
      <c r="G7" s="253"/>
      <c r="H7" s="253"/>
      <c r="I7" s="253"/>
      <c r="J7" s="253"/>
    </row>
  </sheetData>
  <mergeCells count="1">
    <mergeCell ref="A7:J7"/>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56321" r:id="rId4">
          <objectPr defaultSize="0" autoPict="0" r:id="rId5">
            <anchor moveWithCells="1">
              <from>
                <xdr:col>0</xdr:col>
                <xdr:colOff>0</xdr:colOff>
                <xdr:row>8</xdr:row>
                <xdr:rowOff>9525</xdr:rowOff>
              </from>
              <to>
                <xdr:col>9</xdr:col>
                <xdr:colOff>619125</xdr:colOff>
                <xdr:row>45</xdr:row>
                <xdr:rowOff>66675</xdr:rowOff>
              </to>
            </anchor>
          </objectPr>
        </oleObject>
      </mc:Choice>
      <mc:Fallback>
        <oleObject progId="Word.Document.12" shapeId="56321"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B7:L55"/>
  <sheetViews>
    <sheetView topLeftCell="A9" workbookViewId="0">
      <selection activeCell="E18" sqref="E18:G18"/>
    </sheetView>
  </sheetViews>
  <sheetFormatPr baseColWidth="10" defaultRowHeight="12" x14ac:dyDescent="0.2"/>
  <cols>
    <col min="1" max="2" width="3.7109375" style="9" customWidth="1"/>
    <col min="3" max="3" width="3.42578125" style="9" customWidth="1"/>
    <col min="4" max="4" width="27.28515625" style="9" customWidth="1"/>
    <col min="5" max="11" width="11.42578125" style="9"/>
    <col min="12" max="12" width="11.42578125" style="9" hidden="1" customWidth="1"/>
    <col min="13" max="16384" width="11.42578125" style="9"/>
  </cols>
  <sheetData>
    <row r="7" spans="2:11" ht="21.75" thickBot="1" x14ac:dyDescent="0.4">
      <c r="B7" s="257" t="s">
        <v>2648</v>
      </c>
      <c r="C7" s="257"/>
      <c r="D7" s="257"/>
      <c r="E7" s="257"/>
      <c r="F7" s="257"/>
      <c r="G7" s="257"/>
      <c r="H7" s="257"/>
      <c r="I7" s="257"/>
      <c r="J7" s="257"/>
      <c r="K7" s="257"/>
    </row>
    <row r="8" spans="2:11" ht="12.75" thickTop="1" x14ac:dyDescent="0.2"/>
    <row r="9" spans="2:11" ht="12" customHeight="1" x14ac:dyDescent="0.2">
      <c r="B9" s="256" t="s">
        <v>2646</v>
      </c>
      <c r="C9" s="256"/>
      <c r="D9" s="256"/>
      <c r="E9" s="256"/>
      <c r="F9" s="256"/>
      <c r="G9" s="256"/>
      <c r="H9" s="256"/>
      <c r="I9" s="256"/>
      <c r="J9" s="256"/>
      <c r="K9" s="256"/>
    </row>
    <row r="10" spans="2:11" x14ac:dyDescent="0.2">
      <c r="B10" s="256"/>
      <c r="C10" s="256"/>
      <c r="D10" s="256"/>
      <c r="E10" s="256"/>
      <c r="F10" s="256"/>
      <c r="G10" s="256"/>
      <c r="H10" s="256"/>
      <c r="I10" s="256"/>
      <c r="J10" s="256"/>
      <c r="K10" s="256"/>
    </row>
    <row r="12" spans="2:11" ht="13.5" x14ac:dyDescent="0.25">
      <c r="B12" s="16" t="s">
        <v>2644</v>
      </c>
      <c r="C12" s="16"/>
      <c r="D12" s="16"/>
    </row>
    <row r="14" spans="2:11" ht="13.5" hidden="1" x14ac:dyDescent="0.25">
      <c r="B14" s="16" t="s">
        <v>2580</v>
      </c>
      <c r="C14" s="16"/>
      <c r="D14" s="16"/>
    </row>
    <row r="16" spans="2:11" ht="13.5" x14ac:dyDescent="0.25">
      <c r="C16" s="16" t="s">
        <v>2670</v>
      </c>
      <c r="D16" s="16"/>
    </row>
    <row r="17" spans="3:12" ht="10.5" customHeight="1" thickBot="1" x14ac:dyDescent="0.25"/>
    <row r="18" spans="3:12" ht="15.75" customHeight="1" thickTop="1" thickBot="1" x14ac:dyDescent="0.25">
      <c r="D18" s="9" t="s">
        <v>2581</v>
      </c>
      <c r="E18" s="254"/>
      <c r="F18" s="254"/>
      <c r="G18" s="254"/>
    </row>
    <row r="19" spans="3:12" ht="15.75" customHeight="1" thickTop="1" thickBot="1" x14ac:dyDescent="0.25">
      <c r="D19" s="9" t="s">
        <v>2582</v>
      </c>
      <c r="E19" s="254" t="s">
        <v>2627</v>
      </c>
      <c r="F19" s="254"/>
      <c r="G19" s="254"/>
      <c r="L19" s="9" t="str">
        <f>E19</f>
        <v>Otro</v>
      </c>
    </row>
    <row r="20" spans="3:12" ht="31.5" thickTop="1" thickBot="1" x14ac:dyDescent="0.25">
      <c r="D20" s="9" t="s">
        <v>2583</v>
      </c>
      <c r="E20" s="254"/>
      <c r="F20" s="254"/>
      <c r="G20" s="254"/>
      <c r="L20" s="238" t="s">
        <v>2719</v>
      </c>
    </row>
    <row r="21" spans="3:12" ht="31.5" thickTop="1" thickBot="1" x14ac:dyDescent="0.25">
      <c r="D21" s="9" t="s">
        <v>2584</v>
      </c>
      <c r="E21" s="254"/>
      <c r="F21" s="254"/>
      <c r="G21" s="254"/>
      <c r="L21" s="238" t="s">
        <v>2538</v>
      </c>
    </row>
    <row r="22" spans="3:12" ht="46.5" thickTop="1" thickBot="1" x14ac:dyDescent="0.25">
      <c r="D22" s="9" t="s">
        <v>2585</v>
      </c>
      <c r="E22" s="254"/>
      <c r="F22" s="254"/>
      <c r="G22" s="254"/>
      <c r="L22" s="238" t="s">
        <v>2720</v>
      </c>
    </row>
    <row r="23" spans="3:12" ht="16.5" thickTop="1" thickBot="1" x14ac:dyDescent="0.25">
      <c r="D23" s="9" t="s">
        <v>2595</v>
      </c>
      <c r="E23" s="254"/>
      <c r="F23" s="254"/>
      <c r="G23" s="254"/>
      <c r="L23" s="238" t="s">
        <v>2721</v>
      </c>
    </row>
    <row r="24" spans="3:12" ht="16.5" thickTop="1" thickBot="1" x14ac:dyDescent="0.25">
      <c r="D24" s="9" t="s">
        <v>2586</v>
      </c>
      <c r="E24" s="254"/>
      <c r="F24" s="254"/>
      <c r="G24" s="254"/>
      <c r="L24" s="238" t="s">
        <v>2722</v>
      </c>
    </row>
    <row r="25" spans="3:12" ht="16.5" thickTop="1" thickBot="1" x14ac:dyDescent="0.25">
      <c r="D25" s="9" t="s">
        <v>2587</v>
      </c>
      <c r="E25" s="254"/>
      <c r="F25" s="254"/>
      <c r="G25" s="254"/>
      <c r="L25" s="238" t="s">
        <v>2723</v>
      </c>
    </row>
    <row r="26" spans="3:12" ht="15.75" thickTop="1" x14ac:dyDescent="0.2">
      <c r="L26" s="238" t="s">
        <v>2724</v>
      </c>
    </row>
    <row r="27" spans="3:12" ht="15" x14ac:dyDescent="0.25">
      <c r="C27" s="16" t="s">
        <v>2671</v>
      </c>
      <c r="L27" s="238" t="s">
        <v>295</v>
      </c>
    </row>
    <row r="28" spans="3:12" ht="30.75" thickBot="1" x14ac:dyDescent="0.25">
      <c r="L28" s="238" t="s">
        <v>2725</v>
      </c>
    </row>
    <row r="29" spans="3:12" ht="16.5" thickTop="1" thickBot="1" x14ac:dyDescent="0.25">
      <c r="D29" s="9" t="s">
        <v>2588</v>
      </c>
      <c r="E29" s="254"/>
      <c r="F29" s="254"/>
      <c r="G29" s="254"/>
      <c r="L29" s="238" t="s">
        <v>2726</v>
      </c>
    </row>
    <row r="30" spans="3:12" ht="16.5" thickTop="1" thickBot="1" x14ac:dyDescent="0.25">
      <c r="D30" s="9" t="s">
        <v>2597</v>
      </c>
      <c r="E30" s="254"/>
      <c r="F30" s="254"/>
      <c r="G30" s="254"/>
      <c r="L30" s="238" t="s">
        <v>541</v>
      </c>
    </row>
    <row r="31" spans="3:12" ht="16.5" thickTop="1" thickBot="1" x14ac:dyDescent="0.25">
      <c r="D31" s="9" t="s">
        <v>2586</v>
      </c>
      <c r="E31" s="254"/>
      <c r="F31" s="254"/>
      <c r="G31" s="254"/>
      <c r="L31" s="238" t="s">
        <v>2727</v>
      </c>
    </row>
    <row r="32" spans="3:12" ht="16.5" thickTop="1" thickBot="1" x14ac:dyDescent="0.3">
      <c r="D32" s="9" t="s">
        <v>2598</v>
      </c>
      <c r="E32" s="255"/>
      <c r="F32" s="254"/>
      <c r="G32" s="254"/>
      <c r="L32" s="238" t="s">
        <v>2728</v>
      </c>
    </row>
    <row r="33" spans="3:12" ht="16.5" thickTop="1" thickBot="1" x14ac:dyDescent="0.25">
      <c r="D33" s="9" t="s">
        <v>2587</v>
      </c>
      <c r="E33" s="254"/>
      <c r="F33" s="254"/>
      <c r="G33" s="254"/>
      <c r="L33" s="238" t="s">
        <v>2543</v>
      </c>
    </row>
    <row r="34" spans="3:12" ht="13.5" hidden="1" customHeight="1" thickTop="1" thickBot="1" x14ac:dyDescent="0.25">
      <c r="D34" s="191" t="s">
        <v>2596</v>
      </c>
      <c r="E34" s="254">
        <v>52073990</v>
      </c>
      <c r="F34" s="254"/>
      <c r="G34" s="254"/>
      <c r="L34" s="238" t="s">
        <v>2729</v>
      </c>
    </row>
    <row r="35" spans="3:12" ht="15.75" thickTop="1" x14ac:dyDescent="0.2">
      <c r="L35" s="238" t="s">
        <v>2730</v>
      </c>
    </row>
    <row r="36" spans="3:12" ht="15" x14ac:dyDescent="0.25">
      <c r="C36" s="16" t="s">
        <v>2672</v>
      </c>
      <c r="L36" s="238" t="s">
        <v>274</v>
      </c>
    </row>
    <row r="37" spans="3:12" ht="15.75" thickBot="1" x14ac:dyDescent="0.25">
      <c r="L37" s="238" t="s">
        <v>2546</v>
      </c>
    </row>
    <row r="38" spans="3:12" ht="31.5" thickTop="1" thickBot="1" x14ac:dyDescent="0.25">
      <c r="D38" s="9" t="s">
        <v>2589</v>
      </c>
      <c r="E38" s="254"/>
      <c r="F38" s="254"/>
      <c r="G38" s="254"/>
      <c r="L38" s="238" t="s">
        <v>2731</v>
      </c>
    </row>
    <row r="39" spans="3:12" ht="16.5" thickTop="1" thickBot="1" x14ac:dyDescent="0.25">
      <c r="D39" s="9" t="s">
        <v>2590</v>
      </c>
      <c r="E39" s="254"/>
      <c r="F39" s="254"/>
      <c r="G39" s="254"/>
      <c r="L39" s="238" t="s">
        <v>2732</v>
      </c>
    </row>
    <row r="40" spans="3:12" ht="16.5" thickTop="1" thickBot="1" x14ac:dyDescent="0.25">
      <c r="D40" s="9" t="s">
        <v>2597</v>
      </c>
      <c r="E40" s="254"/>
      <c r="F40" s="254"/>
      <c r="G40" s="254"/>
      <c r="L40" s="238" t="s">
        <v>1950</v>
      </c>
    </row>
    <row r="41" spans="3:12" ht="16.5" thickTop="1" thickBot="1" x14ac:dyDescent="0.25">
      <c r="D41" s="9" t="s">
        <v>2591</v>
      </c>
      <c r="E41" s="254"/>
      <c r="F41" s="254"/>
      <c r="G41" s="254"/>
      <c r="L41" s="238" t="s">
        <v>1838</v>
      </c>
    </row>
    <row r="42" spans="3:12" ht="31.5" thickTop="1" thickBot="1" x14ac:dyDescent="0.3">
      <c r="D42" s="9" t="s">
        <v>2598</v>
      </c>
      <c r="E42" s="255"/>
      <c r="F42" s="254"/>
      <c r="G42" s="254"/>
      <c r="L42" s="238" t="s">
        <v>2442</v>
      </c>
    </row>
    <row r="43" spans="3:12" ht="31.5" thickTop="1" thickBot="1" x14ac:dyDescent="0.25">
      <c r="D43" s="9" t="s">
        <v>2592</v>
      </c>
      <c r="E43" s="254"/>
      <c r="F43" s="254"/>
      <c r="G43" s="254"/>
      <c r="L43" s="238" t="s">
        <v>1985</v>
      </c>
    </row>
    <row r="44" spans="3:12" ht="13.5" hidden="1" customHeight="1" thickTop="1" thickBot="1" x14ac:dyDescent="0.25">
      <c r="D44" s="191" t="s">
        <v>2596</v>
      </c>
      <c r="E44" s="254">
        <v>52073889</v>
      </c>
      <c r="F44" s="254"/>
      <c r="G44" s="254"/>
      <c r="L44" s="238" t="s">
        <v>2011</v>
      </c>
    </row>
    <row r="45" spans="3:12" ht="15.75" thickTop="1" x14ac:dyDescent="0.2">
      <c r="L45" s="238" t="s">
        <v>2733</v>
      </c>
    </row>
    <row r="46" spans="3:12" ht="15" x14ac:dyDescent="0.25">
      <c r="C46" s="16" t="s">
        <v>2673</v>
      </c>
      <c r="L46" s="238" t="s">
        <v>2524</v>
      </c>
    </row>
    <row r="47" spans="3:12" ht="15.75" thickBot="1" x14ac:dyDescent="0.25">
      <c r="L47" s="238" t="s">
        <v>2551</v>
      </c>
    </row>
    <row r="48" spans="3:12" ht="16.5" thickTop="1" thickBot="1" x14ac:dyDescent="0.25">
      <c r="D48" s="9" t="s">
        <v>2589</v>
      </c>
      <c r="E48" s="254"/>
      <c r="F48" s="254"/>
      <c r="G48" s="254"/>
      <c r="L48" s="238" t="s">
        <v>2181</v>
      </c>
    </row>
    <row r="49" spans="4:12" ht="16.5" thickTop="1" thickBot="1" x14ac:dyDescent="0.25">
      <c r="D49" s="9" t="s">
        <v>2590</v>
      </c>
      <c r="E49" s="254"/>
      <c r="F49" s="254"/>
      <c r="G49" s="254"/>
      <c r="L49" s="238" t="s">
        <v>2373</v>
      </c>
    </row>
    <row r="50" spans="4:12" ht="16.5" thickTop="1" thickBot="1" x14ac:dyDescent="0.25">
      <c r="D50" s="9" t="s">
        <v>2599</v>
      </c>
      <c r="E50" s="254"/>
      <c r="F50" s="254"/>
      <c r="G50" s="254"/>
      <c r="L50" s="238" t="s">
        <v>2734</v>
      </c>
    </row>
    <row r="51" spans="4:12" ht="16.5" thickTop="1" thickBot="1" x14ac:dyDescent="0.25">
      <c r="D51" s="9" t="s">
        <v>2593</v>
      </c>
      <c r="E51" s="254"/>
      <c r="F51" s="254"/>
      <c r="G51" s="254"/>
      <c r="L51" s="238" t="s">
        <v>2735</v>
      </c>
    </row>
    <row r="52" spans="4:12" ht="16.5" thickTop="1" thickBot="1" x14ac:dyDescent="0.3">
      <c r="D52" s="9" t="s">
        <v>2600</v>
      </c>
      <c r="E52" s="255"/>
      <c r="F52" s="254"/>
      <c r="G52" s="254"/>
    </row>
    <row r="53" spans="4:12" ht="13.5" thickTop="1" thickBot="1" x14ac:dyDescent="0.25">
      <c r="D53" s="9" t="s">
        <v>2587</v>
      </c>
      <c r="E53" s="254"/>
      <c r="F53" s="254"/>
      <c r="G53" s="254"/>
    </row>
    <row r="54" spans="4:12" ht="13.5" hidden="1" thickTop="1" thickBot="1" x14ac:dyDescent="0.25">
      <c r="D54" s="191" t="s">
        <v>2596</v>
      </c>
      <c r="E54" s="254">
        <v>52073988</v>
      </c>
      <c r="F54" s="254"/>
      <c r="G54" s="254"/>
    </row>
    <row r="55" spans="4:12" ht="12.75" thickTop="1" x14ac:dyDescent="0.2"/>
  </sheetData>
  <mergeCells count="30">
    <mergeCell ref="B9:K10"/>
    <mergeCell ref="B7:K7"/>
    <mergeCell ref="E54:G54"/>
    <mergeCell ref="E40:G40"/>
    <mergeCell ref="E41:G41"/>
    <mergeCell ref="E42:G42"/>
    <mergeCell ref="E43:G43"/>
    <mergeCell ref="E44:G44"/>
    <mergeCell ref="E48:G48"/>
    <mergeCell ref="E49:G49"/>
    <mergeCell ref="E50:G50"/>
    <mergeCell ref="E51:G51"/>
    <mergeCell ref="E52:G52"/>
    <mergeCell ref="E53:G53"/>
    <mergeCell ref="E39:G39"/>
    <mergeCell ref="E23:G23"/>
    <mergeCell ref="E33:G33"/>
    <mergeCell ref="E34:G34"/>
    <mergeCell ref="E38:G38"/>
    <mergeCell ref="E22:G22"/>
    <mergeCell ref="E24:G24"/>
    <mergeCell ref="E25:G25"/>
    <mergeCell ref="E29:G29"/>
    <mergeCell ref="E30:G30"/>
    <mergeCell ref="E31:G31"/>
    <mergeCell ref="E18:G18"/>
    <mergeCell ref="E19:G19"/>
    <mergeCell ref="E20:G20"/>
    <mergeCell ref="E21:G21"/>
    <mergeCell ref="E32:G32"/>
  </mergeCells>
  <dataValidations count="1">
    <dataValidation type="list" allowBlank="1" showInputMessage="1" showErrorMessage="1" sqref="E18:G18">
      <formula1>$L$20:$L$51</formula1>
    </dataValidation>
  </dataValidations>
  <hyperlinks>
    <hyperlink ref="L20" r:id="rId1" display="http://www.ieeags.org.mx/"/>
    <hyperlink ref="L21" r:id="rId2" display="http://www.iepcbc.org.mx/"/>
    <hyperlink ref="L22" r:id="rId3" display="http://www.ieebcs.org.mx/"/>
    <hyperlink ref="L23" r:id="rId4" display="http://www.ieec.org.mx/"/>
    <hyperlink ref="L24" r:id="rId5" display="http://www.iepc-chiapas.org.mx/"/>
    <hyperlink ref="L25" r:id="rId6" display="http://www.ieechihuahua.org.mx/"/>
    <hyperlink ref="L26" r:id="rId7" display="http://www.iepcc.org.mx/"/>
    <hyperlink ref="L27" r:id="rId8" display="http://www.ieecolima.org.mx/"/>
    <hyperlink ref="L28" r:id="rId9" display="http://www.iedf.org.mx/index.php?cadena="/>
    <hyperlink ref="L29" r:id="rId10" display="http://www.iepcdgo.org.mx/"/>
    <hyperlink ref="L30" r:id="rId11" display="http://www.ieeg.org.mx/"/>
    <hyperlink ref="L31" r:id="rId12" display="http://www.ieegro.org.mx/"/>
    <hyperlink ref="L32" r:id="rId13" display="http://www.ieehidalgo.org.mx/"/>
    <hyperlink ref="L33" r:id="rId14" display="http://www.iepcjalisco.org.mx/"/>
    <hyperlink ref="L34" r:id="rId15" display="http://www.ieem.org.mx/"/>
    <hyperlink ref="L35" r:id="rId16" display="http://www.iem.org.mx/index.php"/>
    <hyperlink ref="L36" r:id="rId17" display="http://impepac.mx/"/>
    <hyperlink ref="L37" r:id="rId18" display="http://ieen.org.mx/"/>
    <hyperlink ref="L38" r:id="rId19" display="http://www.cee-nl.org.mx/"/>
    <hyperlink ref="L39" r:id="rId20" display="http://ieepco.org.mx/"/>
    <hyperlink ref="L40" r:id="rId21" display="http://www.ieq.org.mx/"/>
    <hyperlink ref="L41" r:id="rId22" display="http://www.ieepuebla.org.mx/"/>
    <hyperlink ref="L42" r:id="rId23" display="http://www.ieepuebla.org.mx/"/>
    <hyperlink ref="L43" r:id="rId24" display="http://www.ceepacslp.org.mx/ceepac/index.php"/>
    <hyperlink ref="L44" r:id="rId25" display="http://www.cee-sinaloa.org.mx/publico/principal/index.aspx"/>
    <hyperlink ref="L45" r:id="rId26" display="http://www.ieesonora.org.mx/"/>
    <hyperlink ref="L46" r:id="rId27" display="http://www.iepct.org.mx/"/>
    <hyperlink ref="L47" r:id="rId28" display="http://ietam.org.mx/portal/"/>
    <hyperlink ref="L48" r:id="rId29" display="http://www.ietlax.org.mx/"/>
    <hyperlink ref="L49" r:id="rId30" display="http://www.iev.org.mx/"/>
    <hyperlink ref="L50" r:id="rId31" display="http://www.ipepac.org.mx/"/>
    <hyperlink ref="L51" r:id="rId32" display="http://www.ieez.org.mx/"/>
  </hyperlinks>
  <pageMargins left="0.7" right="0.7" top="0.75" bottom="0.75" header="0.3" footer="0.3"/>
  <pageSetup paperSize="9" orientation="portrait" r:id="rId33"/>
  <drawing r:id="rId34"/>
  <legacyDrawing r:id="rId35"/>
  <extLst>
    <ext xmlns:x14="http://schemas.microsoft.com/office/spreadsheetml/2009/9/main" uri="{CCE6A557-97BC-4b89-ADB6-D9C93CAAB3DF}">
      <x14:dataValidations xmlns:xm="http://schemas.microsoft.com/office/excel/2006/main" count="1">
        <x14:dataValidation type="list" allowBlank="1" showInputMessage="1" showErrorMessage="1">
          <x14:formula1>
            <xm:f>Recursos!$H$1:$H$16</xm:f>
          </x14:formula1>
          <xm:sqref>E19:G19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B2:L38"/>
  <sheetViews>
    <sheetView workbookViewId="0">
      <selection activeCell="L11" sqref="L11"/>
    </sheetView>
  </sheetViews>
  <sheetFormatPr baseColWidth="10" defaultRowHeight="15" x14ac:dyDescent="0.25"/>
  <sheetData>
    <row r="2" spans="2:12" ht="18.75" x14ac:dyDescent="0.3">
      <c r="B2" s="259" t="s">
        <v>2649</v>
      </c>
      <c r="C2" s="259"/>
      <c r="D2" s="259"/>
      <c r="E2" s="259"/>
      <c r="F2" s="259"/>
      <c r="G2" s="259"/>
      <c r="H2" s="259"/>
      <c r="I2" s="259"/>
      <c r="J2" s="192" t="s">
        <v>2651</v>
      </c>
    </row>
    <row r="4" spans="2:12" ht="15" customHeight="1" x14ac:dyDescent="0.25">
      <c r="B4" s="258" t="s">
        <v>2650</v>
      </c>
      <c r="C4" s="258"/>
      <c r="D4" s="258"/>
      <c r="E4" s="258"/>
      <c r="F4" s="258"/>
      <c r="G4" s="258"/>
      <c r="H4" s="258"/>
      <c r="I4" s="258"/>
      <c r="J4" s="258"/>
      <c r="K4" s="258"/>
    </row>
    <row r="5" spans="2:12" ht="15" customHeight="1" x14ac:dyDescent="0.25">
      <c r="B5" s="258"/>
      <c r="C5" s="258"/>
      <c r="D5" s="258"/>
      <c r="E5" s="258"/>
      <c r="F5" s="258"/>
      <c r="G5" s="258"/>
      <c r="H5" s="258"/>
      <c r="I5" s="258"/>
      <c r="J5" s="258"/>
      <c r="K5" s="258"/>
    </row>
    <row r="6" spans="2:12" x14ac:dyDescent="0.25">
      <c r="B6" s="258"/>
      <c r="C6" s="258"/>
      <c r="D6" s="258"/>
      <c r="E6" s="258"/>
      <c r="F6" s="258"/>
      <c r="G6" s="258"/>
      <c r="H6" s="258"/>
      <c r="I6" s="258"/>
      <c r="J6" s="258"/>
      <c r="K6" s="258"/>
      <c r="L6" t="s">
        <v>2647</v>
      </c>
    </row>
    <row r="7" spans="2:12" x14ac:dyDescent="0.25">
      <c r="B7" s="258"/>
      <c r="C7" s="258"/>
      <c r="D7" s="258"/>
      <c r="E7" s="258"/>
      <c r="F7" s="258"/>
      <c r="G7" s="258"/>
      <c r="H7" s="258"/>
      <c r="I7" s="258"/>
      <c r="J7" s="258"/>
      <c r="K7" s="258"/>
    </row>
    <row r="8" spans="2:12" x14ac:dyDescent="0.25">
      <c r="B8" s="258"/>
      <c r="C8" s="258"/>
      <c r="D8" s="258"/>
      <c r="E8" s="258"/>
      <c r="F8" s="258"/>
      <c r="G8" s="258"/>
      <c r="H8" s="258"/>
      <c r="I8" s="258"/>
      <c r="J8" s="258"/>
      <c r="K8" s="258"/>
    </row>
    <row r="9" spans="2:12" x14ac:dyDescent="0.25">
      <c r="B9" s="258"/>
      <c r="C9" s="258"/>
      <c r="D9" s="258"/>
      <c r="E9" s="258"/>
      <c r="F9" s="258"/>
      <c r="G9" s="258"/>
      <c r="H9" s="258"/>
      <c r="I9" s="258"/>
      <c r="J9" s="258"/>
      <c r="K9" s="258"/>
    </row>
    <row r="10" spans="2:12" x14ac:dyDescent="0.25">
      <c r="B10" s="258"/>
      <c r="C10" s="258"/>
      <c r="D10" s="258"/>
      <c r="E10" s="258"/>
      <c r="F10" s="258"/>
      <c r="G10" s="258"/>
      <c r="H10" s="258"/>
      <c r="I10" s="258"/>
      <c r="J10" s="258"/>
      <c r="K10" s="258"/>
    </row>
    <row r="11" spans="2:12" x14ac:dyDescent="0.25">
      <c r="B11" s="258"/>
      <c r="C11" s="258"/>
      <c r="D11" s="258"/>
      <c r="E11" s="258"/>
      <c r="F11" s="258"/>
      <c r="G11" s="258"/>
      <c r="H11" s="258"/>
      <c r="I11" s="258"/>
      <c r="J11" s="258"/>
      <c r="K11" s="258"/>
    </row>
    <row r="12" spans="2:12" x14ac:dyDescent="0.25">
      <c r="B12" s="258"/>
      <c r="C12" s="258"/>
      <c r="D12" s="258"/>
      <c r="E12" s="258"/>
      <c r="F12" s="258"/>
      <c r="G12" s="258"/>
      <c r="H12" s="258"/>
      <c r="I12" s="258"/>
      <c r="J12" s="258"/>
      <c r="K12" s="258"/>
    </row>
    <row r="13" spans="2:12" x14ac:dyDescent="0.25">
      <c r="B13" s="258"/>
      <c r="C13" s="258"/>
      <c r="D13" s="258"/>
      <c r="E13" s="258"/>
      <c r="F13" s="258"/>
      <c r="G13" s="258"/>
      <c r="H13" s="258"/>
      <c r="I13" s="258"/>
      <c r="J13" s="258"/>
      <c r="K13" s="258"/>
    </row>
    <row r="14" spans="2:12" x14ac:dyDescent="0.25">
      <c r="B14" s="258"/>
      <c r="C14" s="258"/>
      <c r="D14" s="258"/>
      <c r="E14" s="258"/>
      <c r="F14" s="258"/>
      <c r="G14" s="258"/>
      <c r="H14" s="258"/>
      <c r="I14" s="258"/>
      <c r="J14" s="258"/>
      <c r="K14" s="258"/>
    </row>
    <row r="15" spans="2:12" x14ac:dyDescent="0.25">
      <c r="B15" s="258"/>
      <c r="C15" s="258"/>
      <c r="D15" s="258"/>
      <c r="E15" s="258"/>
      <c r="F15" s="258"/>
      <c r="G15" s="258"/>
      <c r="H15" s="258"/>
      <c r="I15" s="258"/>
      <c r="J15" s="258"/>
      <c r="K15" s="258"/>
    </row>
    <row r="16" spans="2:12" x14ac:dyDescent="0.25">
      <c r="B16" s="258"/>
      <c r="C16" s="258"/>
      <c r="D16" s="258"/>
      <c r="E16" s="258"/>
      <c r="F16" s="258"/>
      <c r="G16" s="258"/>
      <c r="H16" s="258"/>
      <c r="I16" s="258"/>
      <c r="J16" s="258"/>
      <c r="K16" s="258"/>
    </row>
    <row r="17" spans="2:11" x14ac:dyDescent="0.25">
      <c r="B17" s="258"/>
      <c r="C17" s="258"/>
      <c r="D17" s="258"/>
      <c r="E17" s="258"/>
      <c r="F17" s="258"/>
      <c r="G17" s="258"/>
      <c r="H17" s="258"/>
      <c r="I17" s="258"/>
      <c r="J17" s="258"/>
      <c r="K17" s="258"/>
    </row>
    <row r="18" spans="2:11" x14ac:dyDescent="0.25">
      <c r="B18" s="258"/>
      <c r="C18" s="258"/>
      <c r="D18" s="258"/>
      <c r="E18" s="258"/>
      <c r="F18" s="258"/>
      <c r="G18" s="258"/>
      <c r="H18" s="258"/>
      <c r="I18" s="258"/>
      <c r="J18" s="258"/>
      <c r="K18" s="258"/>
    </row>
    <row r="19" spans="2:11" x14ac:dyDescent="0.25">
      <c r="B19" s="258"/>
      <c r="C19" s="258"/>
      <c r="D19" s="258"/>
      <c r="E19" s="258"/>
      <c r="F19" s="258"/>
      <c r="G19" s="258"/>
      <c r="H19" s="258"/>
      <c r="I19" s="258"/>
      <c r="J19" s="258"/>
      <c r="K19" s="258"/>
    </row>
    <row r="20" spans="2:11" x14ac:dyDescent="0.25">
      <c r="B20" s="258"/>
      <c r="C20" s="258"/>
      <c r="D20" s="258"/>
      <c r="E20" s="258"/>
      <c r="F20" s="258"/>
      <c r="G20" s="258"/>
      <c r="H20" s="258"/>
      <c r="I20" s="258"/>
      <c r="J20" s="258"/>
      <c r="K20" s="258"/>
    </row>
    <row r="21" spans="2:11" x14ac:dyDescent="0.25">
      <c r="B21" s="258"/>
      <c r="C21" s="258"/>
      <c r="D21" s="258"/>
      <c r="E21" s="258"/>
      <c r="F21" s="258"/>
      <c r="G21" s="258"/>
      <c r="H21" s="258"/>
      <c r="I21" s="258"/>
      <c r="J21" s="258"/>
      <c r="K21" s="258"/>
    </row>
    <row r="22" spans="2:11" x14ac:dyDescent="0.25">
      <c r="B22" s="258"/>
      <c r="C22" s="258"/>
      <c r="D22" s="258"/>
      <c r="E22" s="258"/>
      <c r="F22" s="258"/>
      <c r="G22" s="258"/>
      <c r="H22" s="258"/>
      <c r="I22" s="258"/>
      <c r="J22" s="258"/>
      <c r="K22" s="258"/>
    </row>
    <row r="23" spans="2:11" x14ac:dyDescent="0.25">
      <c r="B23" s="258"/>
      <c r="C23" s="258"/>
      <c r="D23" s="258"/>
      <c r="E23" s="258"/>
      <c r="F23" s="258"/>
      <c r="G23" s="258"/>
      <c r="H23" s="258"/>
      <c r="I23" s="258"/>
      <c r="J23" s="258"/>
      <c r="K23" s="258"/>
    </row>
    <row r="24" spans="2:11" x14ac:dyDescent="0.25">
      <c r="B24" s="258"/>
      <c r="C24" s="258"/>
      <c r="D24" s="258"/>
      <c r="E24" s="258"/>
      <c r="F24" s="258"/>
      <c r="G24" s="258"/>
      <c r="H24" s="258"/>
      <c r="I24" s="258"/>
      <c r="J24" s="258"/>
      <c r="K24" s="258"/>
    </row>
    <row r="25" spans="2:11" x14ac:dyDescent="0.25">
      <c r="B25" s="258"/>
      <c r="C25" s="258"/>
      <c r="D25" s="258"/>
      <c r="E25" s="258"/>
      <c r="F25" s="258"/>
      <c r="G25" s="258"/>
      <c r="H25" s="258"/>
      <c r="I25" s="258"/>
      <c r="J25" s="258"/>
      <c r="K25" s="258"/>
    </row>
    <row r="26" spans="2:11" x14ac:dyDescent="0.25">
      <c r="B26" s="258"/>
      <c r="C26" s="258"/>
      <c r="D26" s="258"/>
      <c r="E26" s="258"/>
      <c r="F26" s="258"/>
      <c r="G26" s="258"/>
      <c r="H26" s="258"/>
      <c r="I26" s="258"/>
      <c r="J26" s="258"/>
      <c r="K26" s="258"/>
    </row>
    <row r="27" spans="2:11" x14ac:dyDescent="0.25">
      <c r="B27" s="258"/>
      <c r="C27" s="258"/>
      <c r="D27" s="258"/>
      <c r="E27" s="258"/>
      <c r="F27" s="258"/>
      <c r="G27" s="258"/>
      <c r="H27" s="258"/>
      <c r="I27" s="258"/>
      <c r="J27" s="258"/>
      <c r="K27" s="258"/>
    </row>
    <row r="28" spans="2:11" x14ac:dyDescent="0.25">
      <c r="B28" s="258"/>
      <c r="C28" s="258"/>
      <c r="D28" s="258"/>
      <c r="E28" s="258"/>
      <c r="F28" s="258"/>
      <c r="G28" s="258"/>
      <c r="H28" s="258"/>
      <c r="I28" s="258"/>
      <c r="J28" s="258"/>
      <c r="K28" s="258"/>
    </row>
    <row r="29" spans="2:11" x14ac:dyDescent="0.25">
      <c r="B29" s="258"/>
      <c r="C29" s="258"/>
      <c r="D29" s="258"/>
      <c r="E29" s="258"/>
      <c r="F29" s="258"/>
      <c r="G29" s="258"/>
      <c r="H29" s="258"/>
      <c r="I29" s="258"/>
      <c r="J29" s="258"/>
      <c r="K29" s="258"/>
    </row>
    <row r="30" spans="2:11" x14ac:dyDescent="0.25">
      <c r="B30" s="258"/>
      <c r="C30" s="258"/>
      <c r="D30" s="258"/>
      <c r="E30" s="258"/>
      <c r="F30" s="258"/>
      <c r="G30" s="258"/>
      <c r="H30" s="258"/>
      <c r="I30" s="258"/>
      <c r="J30" s="258"/>
      <c r="K30" s="258"/>
    </row>
    <row r="31" spans="2:11" x14ac:dyDescent="0.25">
      <c r="B31" s="258"/>
      <c r="C31" s="258"/>
      <c r="D31" s="258"/>
      <c r="E31" s="258"/>
      <c r="F31" s="258"/>
      <c r="G31" s="258"/>
      <c r="H31" s="258"/>
      <c r="I31" s="258"/>
      <c r="J31" s="258"/>
      <c r="K31" s="258"/>
    </row>
    <row r="32" spans="2:11" x14ac:dyDescent="0.25">
      <c r="B32" s="258"/>
      <c r="C32" s="258"/>
      <c r="D32" s="258"/>
      <c r="E32" s="258"/>
      <c r="F32" s="258"/>
      <c r="G32" s="258"/>
      <c r="H32" s="258"/>
      <c r="I32" s="258"/>
      <c r="J32" s="258"/>
      <c r="K32" s="258"/>
    </row>
    <row r="33" spans="2:11" x14ac:dyDescent="0.25">
      <c r="B33" s="258"/>
      <c r="C33" s="258"/>
      <c r="D33" s="258"/>
      <c r="E33" s="258"/>
      <c r="F33" s="258"/>
      <c r="G33" s="258"/>
      <c r="H33" s="258"/>
      <c r="I33" s="258"/>
      <c r="J33" s="258"/>
      <c r="K33" s="258"/>
    </row>
    <row r="34" spans="2:11" x14ac:dyDescent="0.25">
      <c r="B34" s="258"/>
      <c r="C34" s="258"/>
      <c r="D34" s="258"/>
      <c r="E34" s="258"/>
      <c r="F34" s="258"/>
      <c r="G34" s="258"/>
      <c r="H34" s="258"/>
      <c r="I34" s="258"/>
      <c r="J34" s="258"/>
      <c r="K34" s="258"/>
    </row>
    <row r="35" spans="2:11" x14ac:dyDescent="0.25">
      <c r="B35" s="258"/>
      <c r="C35" s="258"/>
      <c r="D35" s="258"/>
      <c r="E35" s="258"/>
      <c r="F35" s="258"/>
      <c r="G35" s="258"/>
      <c r="H35" s="258"/>
      <c r="I35" s="258"/>
      <c r="J35" s="258"/>
      <c r="K35" s="258"/>
    </row>
    <row r="36" spans="2:11" x14ac:dyDescent="0.25">
      <c r="B36" s="258"/>
      <c r="C36" s="258"/>
      <c r="D36" s="258"/>
      <c r="E36" s="258"/>
      <c r="F36" s="258"/>
      <c r="G36" s="258"/>
      <c r="H36" s="258"/>
      <c r="I36" s="258"/>
      <c r="J36" s="258"/>
      <c r="K36" s="258"/>
    </row>
    <row r="37" spans="2:11" x14ac:dyDescent="0.25">
      <c r="B37" s="258"/>
      <c r="C37" s="258"/>
      <c r="D37" s="258"/>
      <c r="E37" s="258"/>
      <c r="F37" s="258"/>
      <c r="G37" s="258"/>
      <c r="H37" s="258"/>
      <c r="I37" s="258"/>
      <c r="J37" s="258"/>
      <c r="K37" s="258"/>
    </row>
    <row r="38" spans="2:11" x14ac:dyDescent="0.25">
      <c r="B38" s="258"/>
      <c r="C38" s="258"/>
      <c r="D38" s="258"/>
      <c r="E38" s="258"/>
      <c r="F38" s="258"/>
      <c r="G38" s="258"/>
      <c r="H38" s="258"/>
      <c r="I38" s="258"/>
      <c r="J38" s="258"/>
      <c r="K38" s="258"/>
    </row>
  </sheetData>
  <autoFilter ref="B2:J2">
    <filterColumn colId="0" showButton="0"/>
    <filterColumn colId="1" showButton="0"/>
    <filterColumn colId="2" showButton="0"/>
    <filterColumn colId="3" showButton="0"/>
    <filterColumn colId="4" showButton="0"/>
    <filterColumn colId="5" showButton="0"/>
    <filterColumn colId="6" showButton="0"/>
  </autoFilter>
  <mergeCells count="2">
    <mergeCell ref="B4:K38"/>
    <mergeCell ref="B2:I2"/>
  </mergeCells>
  <hyperlinks>
    <hyperlink ref="J2" location="'1.-DATOS DEL SOLICITANTE'!A1" display="REGRESAR"/>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S77"/>
  <sheetViews>
    <sheetView topLeftCell="A40" zoomScalePageLayoutView="110" workbookViewId="0">
      <selection activeCell="Q18" sqref="Q18"/>
    </sheetView>
  </sheetViews>
  <sheetFormatPr baseColWidth="10" defaultRowHeight="12" x14ac:dyDescent="0.2"/>
  <cols>
    <col min="1" max="1" width="3.7109375" style="1" customWidth="1"/>
    <col min="2" max="2" width="4.140625" style="1" customWidth="1"/>
    <col min="3" max="4" width="11.42578125" style="1" customWidth="1"/>
    <col min="5" max="8" width="11.42578125" style="1"/>
    <col min="9" max="9" width="8.28515625" style="1" customWidth="1"/>
    <col min="10" max="10" width="12.28515625" style="1" customWidth="1"/>
    <col min="11" max="11" width="9.85546875" style="1" customWidth="1"/>
    <col min="12" max="12" width="11.42578125" style="1"/>
    <col min="13" max="16" width="11.42578125" style="1" customWidth="1"/>
    <col min="17" max="18" width="11.42578125" style="1"/>
    <col min="19" max="29" width="0" style="1" hidden="1" customWidth="1"/>
    <col min="30" max="16384" width="11.42578125" style="1"/>
  </cols>
  <sheetData>
    <row r="1" spans="1:18" x14ac:dyDescent="0.2">
      <c r="A1" s="9"/>
      <c r="B1" s="9"/>
      <c r="C1" s="9"/>
      <c r="D1" s="9"/>
      <c r="E1" s="9"/>
      <c r="F1" s="9"/>
      <c r="G1" s="9"/>
      <c r="H1" s="9"/>
      <c r="I1" s="9"/>
      <c r="J1" s="9"/>
      <c r="K1" s="9"/>
      <c r="L1" s="9"/>
      <c r="M1" s="9"/>
      <c r="N1" s="9"/>
      <c r="O1" s="9"/>
      <c r="P1" s="9"/>
      <c r="Q1" s="9"/>
      <c r="R1" s="9"/>
    </row>
    <row r="2" spans="1:18" x14ac:dyDescent="0.2">
      <c r="A2" s="9"/>
      <c r="B2" s="9"/>
      <c r="C2" s="9"/>
      <c r="D2" s="9"/>
      <c r="E2" s="9"/>
      <c r="F2" s="9"/>
      <c r="G2" s="9"/>
      <c r="H2" s="9"/>
      <c r="I2" s="9"/>
      <c r="J2" s="9"/>
      <c r="K2" s="9"/>
      <c r="L2" s="9"/>
      <c r="M2" s="9"/>
      <c r="N2" s="9"/>
      <c r="O2" s="9"/>
      <c r="P2" s="9"/>
      <c r="Q2" s="9"/>
      <c r="R2" s="9"/>
    </row>
    <row r="3" spans="1:18" x14ac:dyDescent="0.2">
      <c r="A3" s="9"/>
      <c r="B3" s="9"/>
      <c r="C3" s="9"/>
      <c r="D3" s="9"/>
      <c r="E3" s="9"/>
      <c r="F3" s="9"/>
      <c r="G3" s="9"/>
      <c r="H3" s="9"/>
      <c r="I3" s="9"/>
      <c r="J3" s="9"/>
      <c r="K3" s="9"/>
      <c r="L3" s="9"/>
      <c r="M3" s="9"/>
      <c r="N3" s="9"/>
      <c r="O3" s="9"/>
      <c r="P3" s="9"/>
      <c r="Q3" s="9"/>
      <c r="R3" s="9"/>
    </row>
    <row r="4" spans="1:18" x14ac:dyDescent="0.2">
      <c r="A4" s="9"/>
      <c r="B4" s="9"/>
      <c r="C4" s="9"/>
      <c r="D4" s="9"/>
      <c r="E4" s="9"/>
      <c r="F4" s="9"/>
      <c r="G4" s="9"/>
      <c r="H4" s="9"/>
      <c r="I4" s="9"/>
      <c r="J4" s="9"/>
      <c r="K4" s="9"/>
      <c r="L4" s="9"/>
      <c r="M4" s="9"/>
      <c r="N4" s="9"/>
      <c r="O4" s="9"/>
      <c r="P4" s="9"/>
      <c r="Q4" s="9"/>
      <c r="R4" s="9"/>
    </row>
    <row r="5" spans="1:18" x14ac:dyDescent="0.2">
      <c r="A5" s="9"/>
      <c r="B5" s="9"/>
      <c r="C5" s="9"/>
      <c r="D5" s="9"/>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ht="21.75" thickBot="1" x14ac:dyDescent="0.4">
      <c r="A7" s="9"/>
      <c r="B7" s="222"/>
      <c r="C7" s="257" t="s">
        <v>1</v>
      </c>
      <c r="D7" s="257"/>
      <c r="E7" s="257"/>
      <c r="F7" s="257"/>
      <c r="G7" s="257"/>
      <c r="H7" s="257"/>
      <c r="I7" s="257"/>
      <c r="J7" s="257"/>
      <c r="K7" s="257"/>
      <c r="L7" s="257"/>
      <c r="M7" s="9"/>
      <c r="N7" s="9"/>
      <c r="O7" s="9"/>
      <c r="P7" s="9"/>
      <c r="Q7" s="9"/>
      <c r="R7" s="9"/>
    </row>
    <row r="8" spans="1:18" ht="12.75" thickTop="1" x14ac:dyDescent="0.2">
      <c r="A8" s="9"/>
      <c r="B8" s="9"/>
      <c r="C8" s="9"/>
      <c r="D8" s="9"/>
      <c r="E8" s="9"/>
      <c r="F8" s="9"/>
      <c r="G8" s="9"/>
      <c r="H8" s="9"/>
      <c r="I8" s="9"/>
      <c r="J8" s="9"/>
      <c r="K8" s="9"/>
      <c r="L8" s="9"/>
      <c r="M8" s="9"/>
      <c r="N8" s="9"/>
      <c r="O8" s="9"/>
      <c r="P8" s="9"/>
      <c r="Q8" s="9"/>
      <c r="R8" s="9"/>
    </row>
    <row r="9" spans="1:18" ht="13.5" x14ac:dyDescent="0.25">
      <c r="A9" s="9"/>
      <c r="B9" s="9"/>
      <c r="C9" s="284" t="s">
        <v>0</v>
      </c>
      <c r="D9" s="284"/>
      <c r="E9" s="284"/>
      <c r="F9" s="9"/>
      <c r="G9" s="9"/>
      <c r="H9" s="9"/>
      <c r="I9" s="9"/>
      <c r="J9" s="9"/>
      <c r="K9" s="9"/>
      <c r="L9" s="9"/>
      <c r="M9" s="9"/>
      <c r="N9" s="9"/>
      <c r="O9" s="9"/>
      <c r="P9" s="9"/>
      <c r="Q9" s="9"/>
      <c r="R9" s="9"/>
    </row>
    <row r="10" spans="1:18" x14ac:dyDescent="0.2">
      <c r="A10" s="9"/>
      <c r="B10" s="9"/>
      <c r="C10" s="9"/>
      <c r="D10" s="9"/>
      <c r="E10" s="9"/>
      <c r="F10" s="9"/>
      <c r="G10" s="9"/>
      <c r="H10" s="9"/>
      <c r="I10" s="9"/>
      <c r="J10" s="9"/>
      <c r="K10" s="9"/>
      <c r="L10" s="9"/>
      <c r="M10" s="9"/>
      <c r="N10" s="9"/>
      <c r="O10" s="9"/>
      <c r="P10" s="9"/>
      <c r="Q10" s="9"/>
      <c r="R10" s="9"/>
    </row>
    <row r="11" spans="1:18" ht="15" customHeight="1" x14ac:dyDescent="0.2">
      <c r="A11" s="9"/>
      <c r="B11" s="9"/>
      <c r="C11" s="256" t="s">
        <v>2</v>
      </c>
      <c r="D11" s="256"/>
      <c r="E11" s="256"/>
      <c r="F11" s="256"/>
      <c r="G11" s="256"/>
      <c r="H11" s="256"/>
      <c r="I11" s="256"/>
      <c r="J11" s="256"/>
      <c r="K11" s="256"/>
      <c r="L11" s="256"/>
      <c r="M11" s="9"/>
      <c r="N11" s="9"/>
      <c r="O11" s="9"/>
      <c r="P11" s="9"/>
      <c r="Q11" s="9"/>
      <c r="R11" s="9"/>
    </row>
    <row r="12" spans="1:18" x14ac:dyDescent="0.2">
      <c r="A12" s="9"/>
      <c r="B12" s="9"/>
      <c r="C12" s="256"/>
      <c r="D12" s="256"/>
      <c r="E12" s="256"/>
      <c r="F12" s="256"/>
      <c r="G12" s="256"/>
      <c r="H12" s="256"/>
      <c r="I12" s="256"/>
      <c r="J12" s="256"/>
      <c r="K12" s="256"/>
      <c r="L12" s="256"/>
      <c r="M12" s="9"/>
      <c r="N12" s="9"/>
      <c r="O12" s="9"/>
      <c r="P12" s="9"/>
      <c r="Q12" s="9"/>
      <c r="R12" s="9"/>
    </row>
    <row r="13" spans="1:18" x14ac:dyDescent="0.2">
      <c r="A13" s="9"/>
      <c r="B13" s="9"/>
      <c r="C13" s="256"/>
      <c r="D13" s="256"/>
      <c r="E13" s="256"/>
      <c r="F13" s="256"/>
      <c r="G13" s="256"/>
      <c r="H13" s="256"/>
      <c r="I13" s="256"/>
      <c r="J13" s="256"/>
      <c r="K13" s="256"/>
      <c r="L13" s="256"/>
      <c r="M13" s="9"/>
      <c r="N13" s="9"/>
      <c r="O13" s="9"/>
      <c r="P13" s="9"/>
      <c r="Q13" s="9"/>
      <c r="R13" s="9"/>
    </row>
    <row r="14" spans="1:18" x14ac:dyDescent="0.2">
      <c r="A14" s="9"/>
      <c r="B14" s="9"/>
      <c r="C14" s="169"/>
      <c r="D14" s="169"/>
      <c r="E14" s="169"/>
      <c r="F14" s="169"/>
      <c r="G14" s="169"/>
      <c r="H14" s="169"/>
      <c r="I14" s="169"/>
      <c r="J14" s="169"/>
      <c r="K14" s="9"/>
      <c r="L14" s="9"/>
      <c r="M14" s="9"/>
      <c r="N14" s="9"/>
      <c r="O14" s="9"/>
      <c r="P14" s="9"/>
      <c r="Q14" s="9"/>
      <c r="R14" s="9"/>
    </row>
    <row r="15" spans="1:18" ht="13.5" x14ac:dyDescent="0.25">
      <c r="A15" s="9"/>
      <c r="B15" s="9"/>
      <c r="C15" s="16" t="s">
        <v>2644</v>
      </c>
      <c r="D15" s="169"/>
      <c r="E15" s="169"/>
      <c r="F15" s="169"/>
      <c r="G15" s="169"/>
      <c r="H15" s="169"/>
      <c r="I15" s="169"/>
      <c r="J15" s="169"/>
      <c r="K15" s="9"/>
      <c r="L15" s="9"/>
      <c r="M15" s="9"/>
      <c r="N15" s="9"/>
      <c r="O15" s="9"/>
      <c r="P15" s="9"/>
      <c r="Q15" s="9"/>
      <c r="R15" s="9"/>
    </row>
    <row r="16" spans="1:18" ht="12.75" thickBot="1" x14ac:dyDescent="0.25">
      <c r="A16" s="9"/>
      <c r="B16" s="9"/>
      <c r="C16" s="168"/>
      <c r="D16" s="168"/>
      <c r="E16" s="168"/>
      <c r="F16" s="168"/>
      <c r="G16" s="168"/>
      <c r="H16" s="168"/>
      <c r="I16" s="168"/>
      <c r="J16" s="168"/>
      <c r="K16" s="9"/>
      <c r="L16" s="9"/>
      <c r="M16" s="9"/>
      <c r="N16" s="9"/>
      <c r="O16" s="9"/>
      <c r="P16" s="9"/>
      <c r="Q16" s="9"/>
      <c r="R16" s="9"/>
    </row>
    <row r="17" spans="1:19" ht="15.75" customHeight="1" thickTop="1" thickBot="1" x14ac:dyDescent="0.25">
      <c r="A17" s="9"/>
      <c r="B17" s="9"/>
      <c r="C17" s="168" t="s">
        <v>2652</v>
      </c>
      <c r="D17" s="260"/>
      <c r="E17" s="261"/>
      <c r="F17" s="262"/>
      <c r="G17" s="168"/>
      <c r="H17" s="168"/>
      <c r="I17" s="168"/>
      <c r="J17" s="168"/>
      <c r="K17" s="9"/>
      <c r="L17" s="9"/>
      <c r="M17" s="9"/>
      <c r="N17" s="9"/>
      <c r="O17" s="9"/>
      <c r="P17" s="9"/>
      <c r="Q17" s="9"/>
      <c r="R17" s="9"/>
    </row>
    <row r="18" spans="1:19" ht="15.75" customHeight="1" thickTop="1" thickBot="1" x14ac:dyDescent="0.25">
      <c r="A18" s="9"/>
      <c r="B18" s="9"/>
      <c r="C18" s="168"/>
      <c r="D18" s="168"/>
      <c r="E18" s="168"/>
      <c r="F18" s="168"/>
      <c r="G18" s="168"/>
      <c r="H18" s="168"/>
      <c r="I18" s="168"/>
      <c r="J18" s="168"/>
      <c r="K18" s="9"/>
      <c r="L18" s="9"/>
      <c r="M18" s="9"/>
      <c r="N18" s="9"/>
      <c r="O18" s="9"/>
      <c r="P18" s="9"/>
      <c r="Q18" s="9"/>
      <c r="R18" s="9"/>
    </row>
    <row r="19" spans="1:19" ht="15.75" customHeight="1" thickTop="1" thickBot="1" x14ac:dyDescent="0.25">
      <c r="A19" s="9"/>
      <c r="B19" s="9"/>
      <c r="C19" s="263" t="s">
        <v>2653</v>
      </c>
      <c r="D19" s="263"/>
      <c r="E19" s="260"/>
      <c r="F19" s="261"/>
      <c r="G19" s="262"/>
      <c r="H19" s="168"/>
      <c r="I19" s="168"/>
      <c r="J19" s="168"/>
      <c r="K19" s="9"/>
      <c r="L19" s="9"/>
      <c r="M19" s="9"/>
      <c r="N19" s="9"/>
      <c r="O19" s="9"/>
      <c r="P19" s="9"/>
      <c r="Q19" s="9"/>
      <c r="R19" s="9"/>
    </row>
    <row r="20" spans="1:19" ht="3.75" customHeight="1" thickTop="1" x14ac:dyDescent="0.2">
      <c r="A20" s="9"/>
      <c r="B20" s="168"/>
      <c r="C20" s="263"/>
      <c r="D20" s="263"/>
      <c r="E20" s="168"/>
      <c r="F20" s="168"/>
      <c r="G20" s="168"/>
      <c r="H20" s="168"/>
      <c r="I20" s="168"/>
      <c r="J20" s="168"/>
      <c r="K20" s="9"/>
      <c r="L20" s="9"/>
      <c r="M20" s="9"/>
      <c r="N20" s="9"/>
      <c r="O20" s="9"/>
      <c r="P20" s="9"/>
      <c r="Q20" s="9"/>
      <c r="R20" s="9"/>
    </row>
    <row r="21" spans="1:19" ht="15.75" customHeight="1" thickBot="1" x14ac:dyDescent="0.25">
      <c r="A21" s="9"/>
      <c r="B21" s="9"/>
      <c r="C21" s="263"/>
      <c r="D21" s="263"/>
      <c r="E21" s="168"/>
      <c r="F21" s="168"/>
      <c r="G21" s="168"/>
      <c r="H21" s="168"/>
      <c r="I21" s="168"/>
      <c r="J21" s="168"/>
      <c r="K21" s="9"/>
      <c r="L21" s="9"/>
      <c r="M21" s="9"/>
      <c r="N21" s="9"/>
      <c r="O21" s="9"/>
      <c r="P21" s="9"/>
      <c r="Q21" s="9"/>
      <c r="R21" s="9"/>
    </row>
    <row r="22" spans="1:19" ht="15.75" customHeight="1" thickTop="1" thickBot="1" x14ac:dyDescent="0.25">
      <c r="A22" s="9"/>
      <c r="B22" s="9"/>
      <c r="C22" s="9" t="s">
        <v>2654</v>
      </c>
      <c r="D22" s="168"/>
      <c r="E22" s="260"/>
      <c r="F22" s="261"/>
      <c r="G22" s="262"/>
      <c r="H22" s="168"/>
      <c r="I22" s="168"/>
      <c r="J22" s="168"/>
      <c r="K22" s="9"/>
      <c r="L22" s="9"/>
      <c r="M22" s="9"/>
      <c r="N22" s="9"/>
      <c r="O22" s="9"/>
      <c r="P22" s="9"/>
      <c r="Q22" s="9"/>
      <c r="R22" s="9"/>
    </row>
    <row r="23" spans="1:19" ht="13.5" thickTop="1" thickBot="1" x14ac:dyDescent="0.25">
      <c r="A23" s="9"/>
      <c r="B23" s="9"/>
      <c r="C23" s="168"/>
      <c r="D23" s="168"/>
      <c r="E23" s="168"/>
      <c r="F23" s="168"/>
      <c r="G23" s="168"/>
      <c r="H23" s="168"/>
      <c r="I23" s="168"/>
      <c r="J23" s="168"/>
      <c r="K23" s="9"/>
      <c r="L23" s="9"/>
      <c r="M23" s="9"/>
      <c r="N23" s="9"/>
      <c r="O23" s="9"/>
      <c r="P23" s="9"/>
      <c r="Q23" s="9"/>
      <c r="R23" s="9"/>
    </row>
    <row r="24" spans="1:19" ht="13.5" thickTop="1" thickBot="1" x14ac:dyDescent="0.25">
      <c r="A24" s="9"/>
      <c r="B24" s="9"/>
      <c r="C24" s="286" t="s">
        <v>2655</v>
      </c>
      <c r="D24" s="286"/>
      <c r="E24" s="260"/>
      <c r="F24" s="261"/>
      <c r="G24" s="262"/>
      <c r="H24" s="168"/>
      <c r="I24" s="168"/>
      <c r="J24" s="168"/>
      <c r="K24" s="9"/>
      <c r="L24" s="9"/>
      <c r="M24" s="9"/>
      <c r="N24" s="9">
        <f>E24</f>
        <v>0</v>
      </c>
      <c r="O24" s="9"/>
      <c r="P24" s="9"/>
      <c r="Q24" s="9"/>
      <c r="R24" s="9"/>
    </row>
    <row r="25" spans="1:19" ht="12.75" thickTop="1" x14ac:dyDescent="0.2">
      <c r="A25" s="9"/>
      <c r="B25" s="9"/>
      <c r="C25" s="168"/>
      <c r="D25" s="168"/>
      <c r="E25" s="168"/>
      <c r="F25" s="168"/>
      <c r="G25" s="168"/>
      <c r="H25" s="168"/>
      <c r="I25" s="168"/>
      <c r="J25" s="168"/>
      <c r="K25" s="9"/>
      <c r="L25" s="9"/>
      <c r="M25" s="9"/>
      <c r="N25" s="9"/>
      <c r="O25" s="9"/>
      <c r="P25" s="9"/>
      <c r="Q25" s="9"/>
      <c r="R25" s="9"/>
    </row>
    <row r="26" spans="1:19" ht="12.75" thickBot="1" x14ac:dyDescent="0.25">
      <c r="A26" s="9"/>
      <c r="B26" s="9"/>
      <c r="C26" s="9"/>
      <c r="D26" s="9"/>
      <c r="E26" s="9"/>
      <c r="F26" s="9"/>
      <c r="G26" s="9"/>
      <c r="H26" s="9"/>
      <c r="I26" s="9"/>
      <c r="J26" s="9"/>
      <c r="K26" s="9"/>
      <c r="L26" s="9"/>
      <c r="M26" s="9"/>
      <c r="N26" s="9"/>
      <c r="O26" s="9"/>
      <c r="P26" s="9"/>
      <c r="Q26" s="9"/>
      <c r="R26" s="9"/>
    </row>
    <row r="27" spans="1:19" ht="12.75" thickTop="1" x14ac:dyDescent="0.2">
      <c r="A27" s="9"/>
      <c r="B27" s="9"/>
      <c r="C27" s="9" t="s">
        <v>3</v>
      </c>
      <c r="D27" s="264"/>
      <c r="E27" s="265"/>
      <c r="F27" s="265"/>
      <c r="G27" s="265"/>
      <c r="H27" s="265"/>
      <c r="I27" s="265"/>
      <c r="J27" s="266"/>
      <c r="K27" s="9"/>
      <c r="L27" s="9"/>
      <c r="M27" s="9"/>
      <c r="N27" s="9"/>
      <c r="O27" s="9"/>
      <c r="P27" s="9"/>
      <c r="Q27" s="9"/>
      <c r="R27" s="9"/>
    </row>
    <row r="28" spans="1:19" x14ac:dyDescent="0.2">
      <c r="A28" s="9"/>
      <c r="B28" s="9"/>
      <c r="C28" s="9"/>
      <c r="D28" s="267"/>
      <c r="E28" s="268"/>
      <c r="F28" s="268"/>
      <c r="G28" s="268"/>
      <c r="H28" s="268"/>
      <c r="I28" s="268"/>
      <c r="J28" s="269"/>
      <c r="K28" s="9"/>
      <c r="L28" s="9"/>
      <c r="M28" s="9"/>
      <c r="N28" s="9"/>
      <c r="O28" s="9"/>
      <c r="P28" s="9"/>
      <c r="Q28" s="9"/>
      <c r="R28" s="9"/>
    </row>
    <row r="29" spans="1:19" x14ac:dyDescent="0.2">
      <c r="A29" s="9"/>
      <c r="B29" s="9"/>
      <c r="C29" s="9"/>
      <c r="D29" s="267"/>
      <c r="E29" s="268"/>
      <c r="F29" s="268"/>
      <c r="G29" s="268"/>
      <c r="H29" s="268"/>
      <c r="I29" s="268"/>
      <c r="J29" s="269"/>
      <c r="K29" s="9"/>
      <c r="L29" s="9"/>
      <c r="M29" s="9"/>
      <c r="N29" s="9"/>
      <c r="O29" s="9"/>
      <c r="P29" s="9"/>
      <c r="Q29" s="9"/>
      <c r="R29" s="9"/>
      <c r="S29" s="1">
        <f>D27</f>
        <v>0</v>
      </c>
    </row>
    <row r="30" spans="1:19" ht="12.75" thickBot="1" x14ac:dyDescent="0.25">
      <c r="A30" s="9"/>
      <c r="B30" s="9"/>
      <c r="C30" s="9"/>
      <c r="D30" s="270"/>
      <c r="E30" s="271"/>
      <c r="F30" s="271"/>
      <c r="G30" s="271"/>
      <c r="H30" s="271"/>
      <c r="I30" s="271"/>
      <c r="J30" s="272"/>
      <c r="K30" s="9"/>
      <c r="L30" s="9"/>
      <c r="M30" s="9"/>
      <c r="N30" s="9"/>
      <c r="O30" s="9"/>
      <c r="P30" s="9">
        <v>2</v>
      </c>
      <c r="Q30" s="9"/>
      <c r="R30" s="9"/>
    </row>
    <row r="31" spans="1:19" ht="13.5" thickTop="1" thickBot="1" x14ac:dyDescent="0.25">
      <c r="A31" s="9"/>
      <c r="B31" s="9"/>
      <c r="C31" s="9"/>
      <c r="D31" s="9"/>
      <c r="E31" s="9"/>
      <c r="F31" s="9"/>
      <c r="G31" s="9"/>
      <c r="H31" s="9"/>
      <c r="I31" s="9"/>
      <c r="J31" s="9"/>
      <c r="K31" s="9"/>
      <c r="L31" s="9"/>
      <c r="M31" s="9"/>
      <c r="N31" s="9"/>
      <c r="O31" s="9"/>
      <c r="P31" s="9"/>
      <c r="Q31" s="9"/>
      <c r="R31" s="9"/>
    </row>
    <row r="32" spans="1:19" ht="12.75" thickTop="1" x14ac:dyDescent="0.2">
      <c r="A32" s="9"/>
      <c r="B32" s="9"/>
      <c r="C32" s="9" t="s">
        <v>4</v>
      </c>
      <c r="D32" s="273"/>
      <c r="E32" s="274"/>
      <c r="F32" s="274"/>
      <c r="G32" s="274"/>
      <c r="H32" s="274"/>
      <c r="I32" s="274"/>
      <c r="J32" s="275"/>
      <c r="K32" s="9"/>
      <c r="L32" s="9"/>
      <c r="M32" s="9"/>
      <c r="N32" s="9"/>
      <c r="O32" s="9"/>
      <c r="P32" s="9"/>
      <c r="Q32" s="9"/>
      <c r="R32" s="9"/>
    </row>
    <row r="33" spans="1:19" x14ac:dyDescent="0.2">
      <c r="A33" s="9"/>
      <c r="B33" s="9"/>
      <c r="C33" s="9"/>
      <c r="D33" s="276"/>
      <c r="E33" s="277"/>
      <c r="F33" s="277"/>
      <c r="G33" s="277"/>
      <c r="H33" s="277"/>
      <c r="I33" s="277"/>
      <c r="J33" s="278"/>
      <c r="K33" s="9"/>
      <c r="L33" s="9"/>
      <c r="M33" s="9"/>
      <c r="N33" s="9"/>
      <c r="O33" s="9"/>
      <c r="P33" s="9"/>
      <c r="Q33" s="9"/>
      <c r="R33" s="9"/>
      <c r="S33" s="1">
        <f>D32</f>
        <v>0</v>
      </c>
    </row>
    <row r="34" spans="1:19" x14ac:dyDescent="0.2">
      <c r="A34" s="9"/>
      <c r="B34" s="9"/>
      <c r="C34" s="9"/>
      <c r="D34" s="276"/>
      <c r="E34" s="277"/>
      <c r="F34" s="277"/>
      <c r="G34" s="277"/>
      <c r="H34" s="277"/>
      <c r="I34" s="277"/>
      <c r="J34" s="278"/>
      <c r="K34" s="9"/>
      <c r="L34" s="9"/>
      <c r="M34" s="9"/>
      <c r="N34" s="9"/>
      <c r="O34" s="9"/>
      <c r="P34" s="9"/>
      <c r="Q34" s="9"/>
      <c r="R34" s="9"/>
    </row>
    <row r="35" spans="1:19" ht="12.75" thickBot="1" x14ac:dyDescent="0.25">
      <c r="A35" s="9"/>
      <c r="B35" s="9"/>
      <c r="C35" s="9"/>
      <c r="D35" s="279"/>
      <c r="E35" s="280"/>
      <c r="F35" s="280"/>
      <c r="G35" s="280"/>
      <c r="H35" s="280"/>
      <c r="I35" s="280"/>
      <c r="J35" s="281"/>
      <c r="K35" s="9"/>
      <c r="L35" s="9"/>
      <c r="M35" s="9"/>
      <c r="N35" s="9"/>
      <c r="O35" s="9"/>
      <c r="P35" s="9"/>
      <c r="Q35" s="9"/>
      <c r="R35" s="9"/>
    </row>
    <row r="36" spans="1:19" ht="12.75" thickTop="1" x14ac:dyDescent="0.2">
      <c r="A36" s="9"/>
      <c r="B36" s="9"/>
      <c r="C36" s="9"/>
      <c r="D36" s="9"/>
      <c r="E36" s="9"/>
      <c r="F36" s="9"/>
      <c r="G36" s="9"/>
      <c r="H36" s="9"/>
      <c r="I36" s="9"/>
      <c r="J36" s="9"/>
      <c r="K36" s="9"/>
      <c r="L36" s="9"/>
      <c r="M36" s="9"/>
      <c r="N36" s="9"/>
      <c r="O36" s="9"/>
      <c r="P36" s="9"/>
      <c r="Q36" s="9"/>
      <c r="R36" s="9"/>
    </row>
    <row r="37" spans="1:19" x14ac:dyDescent="0.2">
      <c r="A37" s="9"/>
      <c r="B37" s="9"/>
      <c r="C37" s="9" t="s">
        <v>2606</v>
      </c>
      <c r="D37" s="9"/>
      <c r="E37" s="9"/>
      <c r="F37" s="9"/>
      <c r="G37" s="9"/>
      <c r="H37" s="9"/>
      <c r="I37" s="9"/>
      <c r="J37" s="9"/>
      <c r="K37" s="9"/>
      <c r="L37" s="9"/>
      <c r="M37" s="9"/>
      <c r="N37" s="9"/>
      <c r="O37" s="9"/>
      <c r="P37" s="9"/>
      <c r="Q37" s="9"/>
      <c r="R37" s="9"/>
    </row>
    <row r="38" spans="1:19" ht="12.75" thickBot="1" x14ac:dyDescent="0.25">
      <c r="A38" s="9"/>
      <c r="B38" s="9"/>
      <c r="C38" s="9"/>
      <c r="D38" s="9"/>
      <c r="E38" s="9"/>
      <c r="F38" s="9"/>
      <c r="G38" s="9"/>
      <c r="H38" s="9"/>
      <c r="I38" s="9"/>
      <c r="J38" s="9"/>
      <c r="K38" s="9"/>
      <c r="L38" s="9"/>
      <c r="M38" s="9"/>
      <c r="N38" s="9"/>
      <c r="O38" s="9"/>
      <c r="P38" s="9"/>
      <c r="Q38" s="9"/>
      <c r="R38" s="9"/>
    </row>
    <row r="39" spans="1:19" ht="13.5" thickTop="1" thickBot="1" x14ac:dyDescent="0.25">
      <c r="A39" s="9"/>
      <c r="B39" s="9"/>
      <c r="C39" s="9"/>
      <c r="D39" s="282"/>
      <c r="E39" s="282"/>
      <c r="F39" s="282"/>
      <c r="G39" s="282"/>
      <c r="H39" s="282"/>
      <c r="I39" s="282"/>
      <c r="J39" s="282"/>
      <c r="K39" s="9"/>
      <c r="L39" s="9"/>
      <c r="M39" s="9"/>
      <c r="N39" s="9"/>
      <c r="O39" s="9"/>
      <c r="P39" s="9"/>
      <c r="Q39" s="9"/>
      <c r="R39" s="9"/>
    </row>
    <row r="40" spans="1:19" ht="13.5" thickTop="1" thickBot="1" x14ac:dyDescent="0.25">
      <c r="A40" s="9"/>
      <c r="B40" s="9"/>
      <c r="C40" s="9"/>
      <c r="D40" s="282"/>
      <c r="E40" s="282"/>
      <c r="F40" s="282"/>
      <c r="G40" s="282"/>
      <c r="H40" s="282"/>
      <c r="I40" s="282"/>
      <c r="J40" s="282"/>
      <c r="K40" s="9"/>
      <c r="L40" s="9"/>
      <c r="M40" s="9"/>
      <c r="N40" s="9" t="s">
        <v>2632</v>
      </c>
      <c r="O40" s="9"/>
      <c r="P40" s="9"/>
      <c r="Q40" s="9"/>
      <c r="R40" s="9"/>
    </row>
    <row r="41" spans="1:19" ht="13.5" thickTop="1" thickBot="1" x14ac:dyDescent="0.25">
      <c r="A41" s="9"/>
      <c r="B41" s="9"/>
      <c r="C41" s="9"/>
      <c r="D41" s="282"/>
      <c r="E41" s="282"/>
      <c r="F41" s="282"/>
      <c r="G41" s="282"/>
      <c r="H41" s="282"/>
      <c r="I41" s="282"/>
      <c r="J41" s="282"/>
      <c r="K41" s="9"/>
      <c r="L41" s="9"/>
      <c r="M41" s="9"/>
      <c r="N41" s="9" t="s">
        <v>2633</v>
      </c>
      <c r="O41" s="9"/>
      <c r="P41" s="9"/>
      <c r="Q41" s="9"/>
      <c r="R41" s="9"/>
    </row>
    <row r="42" spans="1:19" ht="13.5" thickTop="1" thickBot="1" x14ac:dyDescent="0.25">
      <c r="A42" s="9"/>
      <c r="B42" s="9"/>
      <c r="C42" s="9"/>
      <c r="D42" s="282"/>
      <c r="E42" s="282"/>
      <c r="F42" s="282"/>
      <c r="G42" s="282"/>
      <c r="H42" s="282"/>
      <c r="I42" s="282"/>
      <c r="J42" s="282"/>
      <c r="K42" s="9"/>
      <c r="L42" s="9"/>
      <c r="M42" s="9"/>
      <c r="N42" s="9" t="s">
        <v>138</v>
      </c>
      <c r="O42" s="9"/>
      <c r="P42" s="9"/>
      <c r="Q42" s="9"/>
      <c r="R42" s="9"/>
    </row>
    <row r="43" spans="1:19" ht="13.5" thickTop="1" thickBot="1" x14ac:dyDescent="0.25">
      <c r="A43" s="9"/>
      <c r="B43" s="9"/>
      <c r="C43" s="9"/>
      <c r="D43" s="9"/>
      <c r="E43" s="9"/>
      <c r="F43" s="9"/>
      <c r="G43" s="9"/>
      <c r="H43" s="9"/>
      <c r="I43" s="9"/>
      <c r="J43" s="9"/>
      <c r="K43" s="9"/>
      <c r="L43" s="9"/>
      <c r="M43" s="9"/>
      <c r="N43" s="9" t="s">
        <v>139</v>
      </c>
      <c r="O43" s="9"/>
      <c r="P43" s="9"/>
      <c r="Q43" s="9"/>
      <c r="R43" s="9"/>
    </row>
    <row r="44" spans="1:19" ht="13.5" thickTop="1" thickBot="1" x14ac:dyDescent="0.25">
      <c r="A44" s="9"/>
      <c r="B44" s="9"/>
      <c r="C44" s="9" t="s">
        <v>5</v>
      </c>
      <c r="D44" s="9"/>
      <c r="E44" s="283"/>
      <c r="F44" s="283"/>
      <c r="G44" s="283"/>
      <c r="H44" s="283"/>
      <c r="I44" s="283"/>
      <c r="J44" s="283"/>
      <c r="K44" s="9"/>
      <c r="L44" s="9"/>
      <c r="M44" s="9"/>
      <c r="N44" s="9" t="s">
        <v>140</v>
      </c>
      <c r="O44" s="9"/>
      <c r="P44" s="9"/>
      <c r="Q44" s="9"/>
      <c r="R44" s="9"/>
    </row>
    <row r="45" spans="1:19" ht="13.5" thickTop="1" thickBot="1" x14ac:dyDescent="0.25">
      <c r="A45" s="9"/>
      <c r="B45" s="9"/>
      <c r="C45" s="9"/>
      <c r="D45" s="9"/>
      <c r="E45" s="24"/>
      <c r="F45" s="24"/>
      <c r="G45" s="24"/>
      <c r="H45" s="24"/>
      <c r="I45" s="24"/>
      <c r="J45" s="24"/>
      <c r="K45" s="9"/>
      <c r="L45" s="9"/>
      <c r="M45" s="9"/>
      <c r="N45" s="9" t="s">
        <v>142</v>
      </c>
      <c r="O45" s="9"/>
      <c r="P45" s="9"/>
      <c r="Q45" s="9"/>
      <c r="R45" s="9"/>
    </row>
    <row r="46" spans="1:19" ht="13.5" thickTop="1" thickBot="1" x14ac:dyDescent="0.25">
      <c r="A46" s="9"/>
      <c r="B46" s="9"/>
      <c r="C46" s="263" t="s">
        <v>2631</v>
      </c>
      <c r="D46" s="263"/>
      <c r="E46" s="260"/>
      <c r="F46" s="261"/>
      <c r="G46" s="262"/>
      <c r="H46" s="24"/>
      <c r="I46" s="24"/>
      <c r="J46" s="24"/>
      <c r="K46" s="9"/>
      <c r="L46" s="9"/>
      <c r="M46" s="9"/>
      <c r="N46" s="9" t="s">
        <v>209</v>
      </c>
      <c r="O46" s="9"/>
      <c r="P46" s="9"/>
      <c r="Q46" s="9"/>
      <c r="R46" s="9"/>
    </row>
    <row r="47" spans="1:19" ht="13.5" thickTop="1" thickBot="1" x14ac:dyDescent="0.25">
      <c r="A47" s="9"/>
      <c r="B47" s="9"/>
      <c r="C47" s="263"/>
      <c r="D47" s="263"/>
      <c r="E47" s="9"/>
      <c r="F47" s="9"/>
      <c r="G47" s="9"/>
      <c r="H47" s="9"/>
      <c r="I47" s="9"/>
      <c r="J47" s="9"/>
      <c r="K47" s="9"/>
      <c r="L47" s="9"/>
      <c r="M47" s="9"/>
      <c r="N47" s="9"/>
      <c r="O47" s="9"/>
      <c r="P47" s="9"/>
      <c r="Q47" s="9"/>
      <c r="R47" s="9"/>
    </row>
    <row r="48" spans="1:19" ht="13.5" thickTop="1" thickBot="1" x14ac:dyDescent="0.25">
      <c r="A48" s="9"/>
      <c r="B48" s="9"/>
      <c r="C48" s="9" t="s">
        <v>6</v>
      </c>
      <c r="D48" s="9"/>
      <c r="E48" s="283"/>
      <c r="F48" s="283"/>
      <c r="G48" s="283"/>
      <c r="H48" s="283"/>
      <c r="I48" s="283"/>
      <c r="J48" s="283"/>
      <c r="K48" s="9"/>
      <c r="L48" s="9"/>
      <c r="M48" s="9"/>
      <c r="N48" s="9"/>
      <c r="O48" s="9"/>
      <c r="P48" s="9"/>
      <c r="Q48" s="9"/>
      <c r="R48" s="9"/>
    </row>
    <row r="49" spans="1:18" ht="13.5" thickTop="1" thickBot="1" x14ac:dyDescent="0.25">
      <c r="A49" s="9"/>
      <c r="B49" s="9"/>
      <c r="C49" s="9"/>
      <c r="D49" s="9"/>
      <c r="E49" s="151"/>
      <c r="F49" s="151"/>
      <c r="G49" s="9"/>
      <c r="H49" s="9"/>
      <c r="I49" s="9"/>
      <c r="J49" s="9"/>
      <c r="K49" s="9"/>
      <c r="L49" s="9"/>
      <c r="M49" s="9"/>
      <c r="N49" s="9"/>
      <c r="O49" s="9"/>
      <c r="P49" s="9"/>
      <c r="Q49" s="9"/>
      <c r="R49" s="9"/>
    </row>
    <row r="50" spans="1:18" ht="13.5" thickTop="1" thickBot="1" x14ac:dyDescent="0.25">
      <c r="A50" s="9"/>
      <c r="B50" s="9"/>
      <c r="C50" s="9" t="s">
        <v>7</v>
      </c>
      <c r="D50" s="9"/>
      <c r="E50" s="254"/>
      <c r="F50" s="254"/>
      <c r="G50" s="9"/>
      <c r="H50" s="9"/>
      <c r="I50" s="9"/>
      <c r="J50" s="9"/>
      <c r="K50" s="9"/>
      <c r="L50" s="9"/>
      <c r="M50" s="9"/>
      <c r="N50" s="9"/>
      <c r="O50" s="9"/>
      <c r="P50" s="9"/>
      <c r="Q50" s="9"/>
      <c r="R50" s="9"/>
    </row>
    <row r="51" spans="1:18" ht="13.5" thickTop="1" thickBot="1" x14ac:dyDescent="0.25">
      <c r="A51" s="9"/>
      <c r="B51" s="9"/>
      <c r="C51" s="9"/>
      <c r="D51" s="9"/>
      <c r="E51" s="9"/>
      <c r="F51" s="9"/>
      <c r="G51" s="9"/>
      <c r="H51" s="9"/>
      <c r="I51" s="9"/>
      <c r="J51" s="9"/>
      <c r="K51" s="9"/>
      <c r="L51" s="9"/>
      <c r="M51" s="9"/>
      <c r="N51" s="9"/>
      <c r="O51" s="9"/>
      <c r="P51" s="9"/>
      <c r="Q51" s="9"/>
      <c r="R51" s="9"/>
    </row>
    <row r="52" spans="1:18" ht="13.5" hidden="1" thickTop="1" thickBot="1" x14ac:dyDescent="0.25">
      <c r="A52" s="24"/>
      <c r="B52" s="24"/>
      <c r="C52" s="24"/>
      <c r="D52" s="24"/>
      <c r="E52" s="24">
        <v>1</v>
      </c>
      <c r="F52" s="24"/>
      <c r="G52" s="24"/>
      <c r="H52" s="9"/>
      <c r="I52" s="9"/>
      <c r="J52" s="9"/>
      <c r="K52" s="9"/>
      <c r="L52" s="9"/>
      <c r="M52" s="9"/>
      <c r="N52" s="9"/>
      <c r="O52" s="9"/>
      <c r="P52" s="9"/>
      <c r="Q52" s="9">
        <v>0</v>
      </c>
      <c r="R52" s="9"/>
    </row>
    <row r="53" spans="1:18" hidden="1" x14ac:dyDescent="0.2">
      <c r="A53" s="24"/>
      <c r="B53" s="24"/>
      <c r="C53" s="24"/>
      <c r="D53" s="24"/>
      <c r="E53" s="285" t="s">
        <v>9</v>
      </c>
      <c r="F53" s="285"/>
      <c r="G53" s="24"/>
      <c r="H53" s="9"/>
      <c r="I53" s="9"/>
      <c r="J53" s="9"/>
      <c r="K53" s="9"/>
      <c r="L53" s="9"/>
      <c r="M53" s="9"/>
      <c r="N53" s="9"/>
      <c r="O53" s="9"/>
      <c r="P53" s="9"/>
      <c r="Q53" s="9"/>
      <c r="R53" s="9"/>
    </row>
    <row r="54" spans="1:18" hidden="1" x14ac:dyDescent="0.2">
      <c r="A54" s="24"/>
      <c r="B54" s="24"/>
      <c r="C54" s="24"/>
      <c r="D54" s="24"/>
      <c r="E54" s="285" t="s">
        <v>10</v>
      </c>
      <c r="F54" s="285"/>
      <c r="G54" s="24"/>
      <c r="H54" s="9"/>
      <c r="I54" s="9"/>
      <c r="J54" s="9"/>
      <c r="K54" s="9"/>
      <c r="L54" s="9"/>
      <c r="M54" s="9"/>
      <c r="N54" s="9"/>
      <c r="O54" s="9"/>
      <c r="P54" s="9"/>
      <c r="Q54" s="9"/>
      <c r="R54" s="9"/>
    </row>
    <row r="55" spans="1:18" hidden="1" x14ac:dyDescent="0.2">
      <c r="A55" s="24"/>
      <c r="B55" s="24"/>
      <c r="C55" s="24"/>
      <c r="D55" s="24"/>
      <c r="E55" s="285" t="s">
        <v>11</v>
      </c>
      <c r="F55" s="285"/>
      <c r="G55" s="24"/>
      <c r="H55" s="9"/>
      <c r="I55" s="9"/>
      <c r="J55" s="9"/>
      <c r="K55" s="9"/>
      <c r="L55" s="9"/>
      <c r="M55" s="9"/>
      <c r="N55" s="9"/>
      <c r="O55" s="9"/>
      <c r="P55" s="9"/>
      <c r="Q55" s="9"/>
      <c r="R55" s="9"/>
    </row>
    <row r="56" spans="1:18" ht="12.75" hidden="1" thickBot="1" x14ac:dyDescent="0.25">
      <c r="A56" s="24"/>
      <c r="B56" s="24"/>
      <c r="C56" s="24"/>
      <c r="D56" s="24"/>
      <c r="E56" s="285" t="s">
        <v>12</v>
      </c>
      <c r="F56" s="285"/>
      <c r="G56" s="24"/>
      <c r="H56" s="9"/>
      <c r="I56" s="9"/>
      <c r="J56" s="9"/>
      <c r="K56" s="9"/>
      <c r="L56" s="9"/>
      <c r="M56" s="9"/>
      <c r="N56" s="9"/>
      <c r="O56" s="9"/>
      <c r="P56" s="9"/>
      <c r="Q56" s="9"/>
      <c r="R56" s="9"/>
    </row>
    <row r="57" spans="1:18" ht="16.5" customHeight="1" thickTop="1" thickBot="1" x14ac:dyDescent="0.25">
      <c r="A57" s="24"/>
      <c r="B57" s="24"/>
      <c r="C57" s="62" t="s">
        <v>2627</v>
      </c>
      <c r="D57" s="24" t="s">
        <v>8</v>
      </c>
      <c r="E57" s="260"/>
      <c r="F57" s="261"/>
      <c r="G57" s="262"/>
      <c r="H57" s="9"/>
      <c r="I57" s="9"/>
      <c r="J57" s="9"/>
      <c r="K57" s="9"/>
      <c r="L57" s="9"/>
      <c r="M57" s="9"/>
      <c r="N57" s="9"/>
      <c r="O57" s="9"/>
      <c r="P57" s="9"/>
      <c r="Q57" s="9"/>
      <c r="R57" s="9"/>
    </row>
    <row r="58" spans="1:18" ht="12.75" thickTop="1" x14ac:dyDescent="0.2">
      <c r="A58" s="152"/>
      <c r="B58" s="152"/>
      <c r="C58" s="152"/>
      <c r="D58" s="152"/>
      <c r="E58" s="152"/>
      <c r="F58" s="152"/>
      <c r="G58" s="152"/>
      <c r="H58" s="9"/>
      <c r="I58" s="9"/>
      <c r="J58" s="9"/>
      <c r="K58" s="9"/>
      <c r="L58" s="9"/>
      <c r="M58" s="9"/>
      <c r="N58" s="9"/>
      <c r="O58" s="9"/>
      <c r="P58" s="9"/>
      <c r="Q58" s="9"/>
      <c r="R58" s="9"/>
    </row>
    <row r="59" spans="1:18" hidden="1" x14ac:dyDescent="0.2">
      <c r="A59" s="152"/>
      <c r="B59" s="152"/>
      <c r="C59" s="152"/>
      <c r="D59" s="152"/>
      <c r="E59" s="152" t="str">
        <f>IF($E$52=1, "Obra Nueva", IF($E$52=2, "Ampliación", IF($E$52=3, "Sustitución", IF($E$52=4, "Fortalecimiento","Otro"))))</f>
        <v>Obra Nueva</v>
      </c>
      <c r="F59" s="152" t="str">
        <f>E59</f>
        <v>Obra Nueva</v>
      </c>
      <c r="G59" s="152"/>
      <c r="H59" s="152"/>
      <c r="I59" s="152"/>
      <c r="J59" s="152"/>
      <c r="K59" s="9"/>
      <c r="L59" s="9"/>
      <c r="M59" s="9"/>
      <c r="N59" s="9"/>
      <c r="O59" s="9"/>
      <c r="P59" s="9"/>
      <c r="Q59" s="9"/>
      <c r="R59" s="9"/>
    </row>
    <row r="60" spans="1:18" hidden="1" x14ac:dyDescent="0.2">
      <c r="A60" s="152"/>
      <c r="B60" s="152"/>
      <c r="C60" s="152"/>
      <c r="D60" s="152"/>
      <c r="E60" s="153" t="str">
        <f>IF(E59="Otro",E57,F59)</f>
        <v>Obra Nueva</v>
      </c>
      <c r="F60" s="152"/>
      <c r="G60" s="152"/>
      <c r="H60" s="152"/>
      <c r="I60" s="152"/>
      <c r="J60" s="152"/>
      <c r="K60" s="9"/>
      <c r="L60" s="9"/>
      <c r="M60" s="9"/>
      <c r="N60" s="9"/>
      <c r="O60" s="9"/>
      <c r="P60" s="9"/>
      <c r="Q60" s="9"/>
      <c r="R60" s="9"/>
    </row>
    <row r="61" spans="1:18" x14ac:dyDescent="0.2">
      <c r="A61" s="152"/>
      <c r="B61" s="152"/>
      <c r="C61" s="152"/>
      <c r="D61" s="152"/>
      <c r="E61" s="152"/>
      <c r="F61" s="152"/>
      <c r="G61" s="152"/>
      <c r="H61" s="152"/>
      <c r="I61" s="152"/>
      <c r="J61" s="152"/>
      <c r="K61" s="9"/>
      <c r="L61" s="9"/>
      <c r="M61" s="9"/>
      <c r="N61" s="9"/>
      <c r="O61" s="9"/>
      <c r="P61" s="9"/>
      <c r="Q61" s="9"/>
      <c r="R61" s="9"/>
    </row>
    <row r="62" spans="1:18" x14ac:dyDescent="0.2">
      <c r="A62" s="152"/>
      <c r="B62" s="152"/>
      <c r="C62" s="152"/>
      <c r="D62" s="152"/>
      <c r="E62" s="152"/>
      <c r="F62" s="152"/>
      <c r="G62" s="152"/>
      <c r="H62" s="152"/>
      <c r="I62" s="152"/>
      <c r="J62" s="152"/>
      <c r="K62" s="9"/>
      <c r="L62" s="9"/>
      <c r="M62" s="9"/>
      <c r="N62" s="9"/>
      <c r="O62" s="9"/>
      <c r="P62" s="9"/>
      <c r="Q62" s="9"/>
      <c r="R62" s="9"/>
    </row>
    <row r="63" spans="1:18" x14ac:dyDescent="0.2">
      <c r="A63" s="24"/>
      <c r="B63" s="24"/>
      <c r="C63" s="24"/>
      <c r="D63" s="24"/>
      <c r="E63" s="24"/>
      <c r="F63" s="24"/>
      <c r="G63" s="24"/>
      <c r="H63" s="24"/>
      <c r="I63" s="24"/>
      <c r="J63" s="24"/>
      <c r="K63" s="9"/>
      <c r="L63" s="9"/>
      <c r="M63" s="9"/>
      <c r="N63" s="9"/>
      <c r="O63" s="9"/>
      <c r="P63" s="9"/>
      <c r="Q63" s="9"/>
      <c r="R63" s="9"/>
    </row>
    <row r="64" spans="1:18" x14ac:dyDescent="0.2">
      <c r="A64" s="9"/>
      <c r="B64" s="9"/>
      <c r="C64" s="9"/>
      <c r="D64" s="9"/>
      <c r="E64" s="9"/>
      <c r="F64" s="9"/>
      <c r="G64" s="9"/>
      <c r="H64" s="9"/>
      <c r="I64" s="9"/>
      <c r="J64" s="9"/>
      <c r="K64" s="9"/>
      <c r="L64" s="9"/>
      <c r="M64" s="9"/>
      <c r="N64" s="9"/>
      <c r="O64" s="9"/>
      <c r="P64" s="9"/>
      <c r="Q64" s="9"/>
      <c r="R64" s="9"/>
    </row>
    <row r="65" spans="1:18" x14ac:dyDescent="0.2">
      <c r="A65" s="9"/>
      <c r="B65" s="9"/>
      <c r="C65" s="9"/>
      <c r="D65" s="9"/>
      <c r="E65" s="9"/>
      <c r="F65" s="9"/>
      <c r="G65" s="9"/>
      <c r="H65" s="9"/>
      <c r="I65" s="9"/>
      <c r="J65" s="9"/>
      <c r="K65" s="9"/>
      <c r="L65" s="9"/>
      <c r="M65" s="9"/>
      <c r="N65" s="9"/>
      <c r="O65" s="9"/>
      <c r="P65" s="9"/>
      <c r="Q65" s="9"/>
      <c r="R65" s="9"/>
    </row>
    <row r="66" spans="1:18" x14ac:dyDescent="0.2">
      <c r="A66" s="9"/>
      <c r="B66" s="9"/>
      <c r="C66" s="9"/>
      <c r="D66" s="9"/>
      <c r="E66" s="9"/>
      <c r="F66" s="9"/>
      <c r="G66" s="9"/>
      <c r="H66" s="9"/>
      <c r="I66" s="9"/>
      <c r="J66" s="9"/>
      <c r="K66" s="9"/>
      <c r="L66" s="9"/>
      <c r="M66" s="9"/>
      <c r="N66" s="9"/>
      <c r="O66" s="9"/>
      <c r="P66" s="9"/>
      <c r="Q66" s="9"/>
      <c r="R66" s="9"/>
    </row>
    <row r="67" spans="1:18" x14ac:dyDescent="0.2">
      <c r="A67" s="9"/>
      <c r="B67" s="9"/>
      <c r="C67" s="9"/>
      <c r="D67" s="9"/>
      <c r="E67" s="9"/>
      <c r="F67" s="9"/>
      <c r="G67" s="9"/>
      <c r="H67" s="9"/>
      <c r="I67" s="9"/>
      <c r="J67" s="9"/>
      <c r="K67" s="9"/>
      <c r="L67" s="9"/>
      <c r="M67" s="9"/>
      <c r="N67" s="9"/>
      <c r="O67" s="9"/>
      <c r="P67" s="9"/>
      <c r="Q67" s="9"/>
      <c r="R67" s="9"/>
    </row>
    <row r="68" spans="1:18" x14ac:dyDescent="0.2">
      <c r="A68" s="9"/>
      <c r="B68" s="9"/>
      <c r="C68" s="9"/>
      <c r="D68" s="9"/>
      <c r="E68" s="9"/>
      <c r="F68" s="9"/>
      <c r="G68" s="9"/>
      <c r="H68" s="9"/>
      <c r="I68" s="9"/>
      <c r="J68" s="9"/>
      <c r="K68" s="9"/>
      <c r="L68" s="9"/>
      <c r="M68" s="9"/>
      <c r="N68" s="9"/>
      <c r="O68" s="9"/>
      <c r="P68" s="9"/>
      <c r="Q68" s="9"/>
      <c r="R68" s="9"/>
    </row>
    <row r="69" spans="1:18" x14ac:dyDescent="0.2">
      <c r="A69" s="9"/>
      <c r="B69" s="9"/>
      <c r="C69" s="9"/>
      <c r="D69" s="9"/>
      <c r="E69" s="9"/>
      <c r="F69" s="9"/>
      <c r="G69" s="9"/>
      <c r="H69" s="9"/>
      <c r="I69" s="9"/>
      <c r="J69" s="9"/>
      <c r="K69" s="9"/>
      <c r="L69" s="9"/>
      <c r="M69" s="9"/>
      <c r="N69" s="9"/>
      <c r="O69" s="9"/>
      <c r="P69" s="9"/>
      <c r="Q69" s="9"/>
      <c r="R69" s="9"/>
    </row>
    <row r="70" spans="1:18" x14ac:dyDescent="0.2">
      <c r="A70" s="9"/>
      <c r="B70" s="9"/>
      <c r="C70" s="9"/>
      <c r="D70" s="9"/>
      <c r="E70" s="9"/>
      <c r="F70" s="9"/>
      <c r="G70" s="9"/>
      <c r="H70" s="9"/>
      <c r="I70" s="9"/>
      <c r="J70" s="9"/>
      <c r="K70" s="9"/>
      <c r="L70" s="9"/>
      <c r="M70" s="9"/>
      <c r="N70" s="9"/>
      <c r="O70" s="9"/>
      <c r="P70" s="9"/>
      <c r="Q70" s="9"/>
      <c r="R70" s="9"/>
    </row>
    <row r="71" spans="1:18" x14ac:dyDescent="0.2">
      <c r="A71" s="9"/>
      <c r="B71" s="9"/>
      <c r="C71" s="9"/>
      <c r="D71" s="9"/>
      <c r="E71" s="9"/>
      <c r="F71" s="9"/>
      <c r="G71" s="9"/>
      <c r="H71" s="9"/>
      <c r="I71" s="9"/>
      <c r="J71" s="9"/>
      <c r="K71" s="9"/>
      <c r="L71" s="9"/>
      <c r="M71" s="9"/>
      <c r="N71" s="9"/>
      <c r="O71" s="9"/>
      <c r="P71" s="9"/>
      <c r="Q71" s="9"/>
      <c r="R71" s="9"/>
    </row>
    <row r="72" spans="1:18" x14ac:dyDescent="0.2">
      <c r="A72" s="9"/>
      <c r="B72" s="9"/>
      <c r="C72" s="9"/>
      <c r="D72" s="9"/>
      <c r="E72" s="9"/>
      <c r="F72" s="9"/>
      <c r="G72" s="9"/>
      <c r="H72" s="9"/>
      <c r="I72" s="9"/>
      <c r="J72" s="9"/>
      <c r="K72" s="9"/>
      <c r="L72" s="9"/>
      <c r="M72" s="9"/>
      <c r="N72" s="9"/>
      <c r="O72" s="9"/>
      <c r="P72" s="9"/>
      <c r="Q72" s="9"/>
      <c r="R72" s="9"/>
    </row>
    <row r="73" spans="1:18" x14ac:dyDescent="0.2">
      <c r="A73" s="9"/>
      <c r="B73" s="9"/>
      <c r="C73" s="9"/>
      <c r="D73" s="9"/>
      <c r="E73" s="9"/>
      <c r="F73" s="9"/>
      <c r="G73" s="9"/>
      <c r="H73" s="9"/>
      <c r="I73" s="9"/>
      <c r="J73" s="9"/>
      <c r="K73" s="9"/>
      <c r="L73" s="9"/>
      <c r="M73" s="9"/>
      <c r="N73" s="9"/>
      <c r="O73" s="9"/>
      <c r="P73" s="9"/>
      <c r="Q73" s="9"/>
      <c r="R73" s="9"/>
    </row>
    <row r="74" spans="1:18" x14ac:dyDescent="0.2">
      <c r="A74" s="9"/>
      <c r="B74" s="9"/>
      <c r="C74" s="9"/>
      <c r="D74" s="9"/>
      <c r="E74" s="9"/>
      <c r="F74" s="9"/>
      <c r="G74" s="9"/>
      <c r="H74" s="9"/>
      <c r="I74" s="9"/>
      <c r="J74" s="9"/>
      <c r="K74" s="9"/>
      <c r="L74" s="9"/>
      <c r="M74" s="9"/>
      <c r="N74" s="9"/>
      <c r="O74" s="9"/>
      <c r="P74" s="9"/>
      <c r="Q74" s="9"/>
      <c r="R74" s="9"/>
    </row>
    <row r="75" spans="1:18" x14ac:dyDescent="0.2">
      <c r="A75" s="9"/>
      <c r="B75" s="9"/>
      <c r="C75" s="9"/>
      <c r="D75" s="9"/>
      <c r="E75" s="9"/>
      <c r="F75" s="9"/>
      <c r="G75" s="9"/>
      <c r="H75" s="9"/>
      <c r="I75" s="9"/>
      <c r="J75" s="9"/>
      <c r="K75" s="9"/>
      <c r="L75" s="9"/>
      <c r="M75" s="9"/>
      <c r="N75" s="9"/>
      <c r="O75" s="9"/>
      <c r="P75" s="9"/>
      <c r="Q75" s="9"/>
      <c r="R75" s="9"/>
    </row>
    <row r="76" spans="1:18" x14ac:dyDescent="0.2">
      <c r="A76" s="9"/>
      <c r="B76" s="9"/>
      <c r="C76" s="9"/>
      <c r="D76" s="9"/>
      <c r="E76" s="9"/>
      <c r="F76" s="9"/>
      <c r="G76" s="9"/>
      <c r="H76" s="9"/>
      <c r="I76" s="9"/>
      <c r="J76" s="9"/>
      <c r="K76" s="9"/>
      <c r="L76" s="9"/>
      <c r="M76" s="9"/>
      <c r="N76" s="9"/>
      <c r="O76" s="9"/>
      <c r="P76" s="9"/>
      <c r="Q76" s="9"/>
      <c r="R76" s="9"/>
    </row>
    <row r="77" spans="1:18" x14ac:dyDescent="0.2">
      <c r="A77" s="9"/>
      <c r="B77" s="9"/>
      <c r="C77" s="9"/>
      <c r="D77" s="9"/>
      <c r="E77" s="9"/>
      <c r="F77" s="9"/>
      <c r="G77" s="9"/>
      <c r="H77" s="9"/>
      <c r="I77" s="9"/>
      <c r="J77" s="9"/>
      <c r="K77" s="9"/>
      <c r="L77" s="9"/>
      <c r="M77" s="9"/>
      <c r="N77" s="9"/>
      <c r="O77" s="9"/>
      <c r="P77" s="9"/>
      <c r="Q77" s="9"/>
      <c r="R77" s="9"/>
    </row>
  </sheetData>
  <mergeCells count="22">
    <mergeCell ref="C11:L13"/>
    <mergeCell ref="C7:L7"/>
    <mergeCell ref="C9:E9"/>
    <mergeCell ref="E48:J48"/>
    <mergeCell ref="E56:F56"/>
    <mergeCell ref="E55:F55"/>
    <mergeCell ref="E54:F54"/>
    <mergeCell ref="E53:F53"/>
    <mergeCell ref="C19:D21"/>
    <mergeCell ref="C24:D24"/>
    <mergeCell ref="E22:G22"/>
    <mergeCell ref="E24:G24"/>
    <mergeCell ref="E50:F50"/>
    <mergeCell ref="E57:G57"/>
    <mergeCell ref="D17:F17"/>
    <mergeCell ref="C46:D47"/>
    <mergeCell ref="E19:G19"/>
    <mergeCell ref="E46:G46"/>
    <mergeCell ref="D27:J30"/>
    <mergeCell ref="D32:J35"/>
    <mergeCell ref="D39:J42"/>
    <mergeCell ref="E44:J44"/>
  </mergeCells>
  <dataValidations count="1">
    <dataValidation type="list" allowBlank="1" showInputMessage="1" showErrorMessage="1" sqref="E24:G24">
      <formula1>$N$40:$N$46</formula1>
    </dataValidation>
  </dataValidations>
  <pageMargins left="0.26041666666666669" right="4.1666666666666664E-2" top="0.16666666666666666"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1">
              <controlPr defaultSize="0" autoLine="0" autoPict="0">
                <anchor moveWithCells="1">
                  <from>
                    <xdr:col>3</xdr:col>
                    <xdr:colOff>809625</xdr:colOff>
                    <xdr:row>48</xdr:row>
                    <xdr:rowOff>161925</xdr:rowOff>
                  </from>
                  <to>
                    <xdr:col>6</xdr:col>
                    <xdr:colOff>19050</xdr:colOff>
                    <xdr:row>50</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S65"/>
  <sheetViews>
    <sheetView topLeftCell="B13" workbookViewId="0">
      <selection activeCell="N11" sqref="N11"/>
    </sheetView>
  </sheetViews>
  <sheetFormatPr baseColWidth="10" defaultRowHeight="12" x14ac:dyDescent="0.2"/>
  <cols>
    <col min="1" max="1" width="3.7109375" style="1" customWidth="1"/>
    <col min="2" max="2" width="4.140625" style="1" customWidth="1"/>
    <col min="3" max="3" width="11.42578125" style="1"/>
    <col min="4" max="4" width="3.85546875" style="1" customWidth="1"/>
    <col min="5" max="8" width="11.42578125" style="1"/>
    <col min="9" max="9" width="8.28515625" style="1" customWidth="1"/>
    <col min="10" max="10" width="12.28515625" style="1" customWidth="1"/>
    <col min="11" max="11" width="10.140625" style="1" customWidth="1"/>
    <col min="12" max="16384" width="11.42578125" style="1"/>
  </cols>
  <sheetData>
    <row r="1" spans="1:19" x14ac:dyDescent="0.2">
      <c r="A1" s="9"/>
      <c r="B1" s="9"/>
      <c r="C1" s="9"/>
      <c r="D1" s="9"/>
      <c r="E1" s="9"/>
      <c r="F1" s="9"/>
      <c r="G1" s="9"/>
      <c r="H1" s="9"/>
      <c r="I1" s="9"/>
      <c r="J1" s="9"/>
      <c r="K1" s="9"/>
      <c r="L1" s="9"/>
      <c r="M1" s="9"/>
      <c r="N1" s="9"/>
      <c r="O1" s="9"/>
      <c r="P1" s="9"/>
      <c r="Q1" s="9"/>
      <c r="R1" s="9"/>
      <c r="S1" s="9"/>
    </row>
    <row r="2" spans="1:19" x14ac:dyDescent="0.2">
      <c r="A2" s="9"/>
      <c r="B2" s="9"/>
      <c r="C2" s="9"/>
      <c r="D2" s="9"/>
      <c r="E2" s="9"/>
      <c r="F2" s="9"/>
      <c r="G2" s="9"/>
      <c r="H2" s="9"/>
      <c r="I2" s="9"/>
      <c r="J2" s="9"/>
      <c r="K2" s="9"/>
      <c r="L2" s="9"/>
      <c r="M2" s="9"/>
      <c r="N2" s="9"/>
      <c r="O2" s="9"/>
      <c r="P2" s="9"/>
      <c r="Q2" s="9"/>
      <c r="R2" s="9"/>
      <c r="S2" s="9"/>
    </row>
    <row r="3" spans="1:19" x14ac:dyDescent="0.2">
      <c r="A3" s="9"/>
      <c r="B3" s="9"/>
      <c r="C3" s="9"/>
      <c r="D3" s="9"/>
      <c r="E3" s="9"/>
      <c r="F3" s="9"/>
      <c r="G3" s="9"/>
      <c r="H3" s="9"/>
      <c r="I3" s="9"/>
      <c r="J3" s="9"/>
      <c r="K3" s="9"/>
      <c r="L3" s="9"/>
      <c r="M3" s="9"/>
      <c r="N3" s="9"/>
      <c r="O3" s="9"/>
      <c r="P3" s="9"/>
      <c r="Q3" s="9"/>
      <c r="R3" s="9"/>
      <c r="S3" s="9"/>
    </row>
    <row r="4" spans="1:19" x14ac:dyDescent="0.2">
      <c r="A4" s="9"/>
      <c r="B4" s="9"/>
      <c r="C4" s="9"/>
      <c r="D4" s="9"/>
      <c r="E4" s="9"/>
      <c r="F4" s="9"/>
      <c r="G4" s="9"/>
      <c r="H4" s="9"/>
      <c r="I4" s="9"/>
      <c r="J4" s="9"/>
      <c r="K4" s="9"/>
      <c r="L4" s="9"/>
      <c r="M4" s="9"/>
      <c r="N4" s="9"/>
      <c r="O4" s="9"/>
      <c r="P4" s="9"/>
      <c r="Q4" s="9"/>
      <c r="R4" s="9"/>
      <c r="S4" s="9"/>
    </row>
    <row r="5" spans="1:19" x14ac:dyDescent="0.2">
      <c r="A5" s="9"/>
      <c r="B5" s="9"/>
      <c r="C5" s="9"/>
      <c r="D5" s="9"/>
      <c r="E5" s="9"/>
      <c r="F5" s="9"/>
      <c r="G5" s="9"/>
      <c r="H5" s="9"/>
      <c r="I5" s="9"/>
      <c r="J5" s="9"/>
      <c r="K5" s="9"/>
      <c r="L5" s="9"/>
      <c r="M5" s="9"/>
      <c r="N5" s="9"/>
      <c r="O5" s="9"/>
      <c r="P5" s="9"/>
      <c r="Q5" s="9"/>
      <c r="R5" s="9"/>
      <c r="S5" s="9"/>
    </row>
    <row r="6" spans="1:19" x14ac:dyDescent="0.2">
      <c r="A6" s="9"/>
      <c r="B6" s="9"/>
      <c r="C6" s="9"/>
      <c r="D6" s="9"/>
      <c r="E6" s="9"/>
      <c r="F6" s="9"/>
      <c r="G6" s="9"/>
      <c r="H6" s="9"/>
      <c r="I6" s="9"/>
      <c r="J6" s="9"/>
      <c r="K6" s="9"/>
      <c r="L6" s="9"/>
      <c r="M6" s="9"/>
      <c r="N6" s="9"/>
      <c r="O6" s="9"/>
      <c r="P6" s="9"/>
      <c r="Q6" s="9"/>
      <c r="R6" s="9"/>
      <c r="S6" s="9"/>
    </row>
    <row r="7" spans="1:19" x14ac:dyDescent="0.2">
      <c r="A7" s="9"/>
      <c r="B7" s="9"/>
      <c r="C7" s="9"/>
      <c r="D7" s="9"/>
      <c r="E7" s="9"/>
      <c r="F7" s="9"/>
      <c r="G7" s="9"/>
      <c r="H7" s="9"/>
      <c r="I7" s="9"/>
      <c r="J7" s="9"/>
      <c r="K7" s="9"/>
      <c r="L7" s="9"/>
      <c r="M7" s="9"/>
      <c r="N7" s="9"/>
      <c r="O7" s="9"/>
      <c r="P7" s="9"/>
      <c r="Q7" s="9"/>
      <c r="R7" s="9"/>
      <c r="S7" s="9"/>
    </row>
    <row r="8" spans="1:19" x14ac:dyDescent="0.2">
      <c r="A8" s="9"/>
      <c r="B8" s="9"/>
      <c r="C8" s="9"/>
      <c r="D8" s="9"/>
      <c r="E8" s="9"/>
      <c r="F8" s="9"/>
      <c r="G8" s="9"/>
      <c r="H8" s="9"/>
      <c r="I8" s="9"/>
      <c r="J8" s="9"/>
      <c r="K8" s="9"/>
      <c r="L8" s="9"/>
      <c r="M8" s="9"/>
      <c r="N8" s="9"/>
      <c r="O8" s="9"/>
      <c r="P8" s="9"/>
      <c r="Q8" s="9"/>
      <c r="R8" s="9"/>
      <c r="S8" s="9"/>
    </row>
    <row r="9" spans="1:19" ht="21.75" thickBot="1" x14ac:dyDescent="0.4">
      <c r="A9" s="9"/>
      <c r="B9" s="223"/>
      <c r="C9" s="257" t="s">
        <v>1</v>
      </c>
      <c r="D9" s="257"/>
      <c r="E9" s="257"/>
      <c r="F9" s="257"/>
      <c r="G9" s="257"/>
      <c r="H9" s="257"/>
      <c r="I9" s="257"/>
      <c r="J9" s="257"/>
      <c r="K9" s="257"/>
      <c r="L9" s="257"/>
      <c r="M9" s="257"/>
      <c r="N9" s="9"/>
      <c r="O9" s="9"/>
      <c r="P9" s="9"/>
      <c r="Q9" s="9"/>
      <c r="R9" s="9"/>
      <c r="S9" s="9"/>
    </row>
    <row r="10" spans="1:19" ht="12.75" thickTop="1" x14ac:dyDescent="0.2">
      <c r="A10" s="9"/>
      <c r="B10" s="9"/>
      <c r="C10" s="9"/>
      <c r="D10" s="9"/>
      <c r="E10" s="9"/>
      <c r="F10" s="9"/>
      <c r="G10" s="10"/>
      <c r="H10" s="9"/>
      <c r="I10" s="9"/>
      <c r="J10" s="9"/>
      <c r="K10" s="9"/>
      <c r="L10" s="9"/>
      <c r="M10" s="9"/>
      <c r="N10" s="9"/>
      <c r="O10" s="9"/>
      <c r="P10" s="9"/>
      <c r="Q10" s="9"/>
      <c r="R10" s="9"/>
      <c r="S10" s="9"/>
    </row>
    <row r="11" spans="1:19" ht="13.5" x14ac:dyDescent="0.25">
      <c r="A11" s="9"/>
      <c r="B11" s="9"/>
      <c r="C11" s="284" t="s">
        <v>2656</v>
      </c>
      <c r="D11" s="284"/>
      <c r="E11" s="284"/>
      <c r="F11" s="284"/>
      <c r="G11" s="11"/>
      <c r="H11" s="9"/>
      <c r="I11" s="9"/>
      <c r="J11" s="9"/>
      <c r="K11" s="9"/>
      <c r="L11" s="9"/>
      <c r="M11" s="9"/>
      <c r="N11" s="9"/>
      <c r="O11" s="9"/>
      <c r="P11" s="9"/>
      <c r="Q11" s="9"/>
      <c r="R11" s="9"/>
      <c r="S11" s="9"/>
    </row>
    <row r="12" spans="1:19" x14ac:dyDescent="0.2">
      <c r="A12" s="9"/>
      <c r="B12" s="9"/>
      <c r="C12" s="9"/>
      <c r="D12" s="9"/>
      <c r="E12" s="9"/>
      <c r="F12" s="9"/>
      <c r="G12" s="9"/>
      <c r="H12" s="9"/>
      <c r="I12" s="9"/>
      <c r="J12" s="9"/>
      <c r="K12" s="9"/>
      <c r="L12" s="9"/>
      <c r="M12" s="9"/>
      <c r="N12" s="9"/>
      <c r="O12" s="9"/>
      <c r="P12" s="9"/>
      <c r="Q12" s="9"/>
      <c r="R12" s="9"/>
      <c r="S12" s="9"/>
    </row>
    <row r="13" spans="1:19" ht="15" customHeight="1" x14ac:dyDescent="0.2">
      <c r="A13" s="9"/>
      <c r="B13" s="9"/>
      <c r="C13" s="256" t="s">
        <v>13</v>
      </c>
      <c r="D13" s="256"/>
      <c r="E13" s="256"/>
      <c r="F13" s="256"/>
      <c r="G13" s="256"/>
      <c r="H13" s="256"/>
      <c r="I13" s="256"/>
      <c r="J13" s="256"/>
      <c r="K13" s="256"/>
      <c r="L13" s="256"/>
      <c r="M13" s="256"/>
      <c r="N13" s="9"/>
      <c r="O13" s="9"/>
      <c r="P13" s="9"/>
      <c r="Q13" s="9"/>
      <c r="R13" s="9"/>
      <c r="S13" s="9"/>
    </row>
    <row r="14" spans="1:19" x14ac:dyDescent="0.2">
      <c r="A14" s="9"/>
      <c r="B14" s="9"/>
      <c r="C14" s="256"/>
      <c r="D14" s="256"/>
      <c r="E14" s="256"/>
      <c r="F14" s="256"/>
      <c r="G14" s="256"/>
      <c r="H14" s="256"/>
      <c r="I14" s="256"/>
      <c r="J14" s="256"/>
      <c r="K14" s="256"/>
      <c r="L14" s="256"/>
      <c r="M14" s="256"/>
      <c r="N14" s="9"/>
      <c r="O14" s="9"/>
      <c r="P14" s="9"/>
      <c r="Q14" s="9"/>
      <c r="R14" s="9"/>
      <c r="S14" s="9"/>
    </row>
    <row r="15" spans="1:19" x14ac:dyDescent="0.2">
      <c r="A15" s="9"/>
      <c r="B15" s="9"/>
      <c r="C15" s="13"/>
      <c r="D15" s="13"/>
      <c r="E15" s="13"/>
      <c r="F15" s="13"/>
      <c r="G15" s="13"/>
      <c r="H15" s="13"/>
      <c r="I15" s="13"/>
      <c r="J15" s="13"/>
      <c r="K15" s="9"/>
      <c r="L15" s="9"/>
      <c r="M15" s="9"/>
      <c r="N15" s="9"/>
      <c r="O15" s="9"/>
      <c r="P15" s="9"/>
      <c r="Q15" s="9"/>
      <c r="R15" s="9"/>
      <c r="S15" s="9"/>
    </row>
    <row r="16" spans="1:19" x14ac:dyDescent="0.2">
      <c r="A16" s="9"/>
      <c r="B16" s="9"/>
      <c r="C16" s="9" t="s">
        <v>14</v>
      </c>
      <c r="D16" s="9"/>
      <c r="E16" s="9"/>
      <c r="F16" s="9"/>
      <c r="G16" s="9"/>
      <c r="H16" s="9"/>
      <c r="I16" s="9"/>
      <c r="J16" s="9"/>
      <c r="K16" s="9"/>
      <c r="L16" s="9"/>
      <c r="M16" s="9"/>
      <c r="N16" s="9"/>
      <c r="O16" s="9"/>
      <c r="P16" s="9"/>
      <c r="Q16" s="9"/>
      <c r="R16" s="9"/>
      <c r="S16" s="9"/>
    </row>
    <row r="17" spans="1:19" ht="12.75" thickBot="1" x14ac:dyDescent="0.25">
      <c r="A17" s="9"/>
      <c r="B17" s="9"/>
      <c r="C17" s="9"/>
      <c r="D17" s="9"/>
      <c r="E17" s="9"/>
      <c r="F17" s="9"/>
      <c r="G17" s="9"/>
      <c r="H17" s="9"/>
      <c r="I17" s="9"/>
      <c r="J17" s="9"/>
      <c r="K17" s="9"/>
      <c r="L17" s="9"/>
      <c r="M17" s="9"/>
      <c r="N17" s="9"/>
      <c r="O17" s="9"/>
      <c r="P17" s="9"/>
      <c r="Q17" s="9"/>
      <c r="R17" s="9"/>
      <c r="S17" s="9"/>
    </row>
    <row r="18" spans="1:19" ht="13.5" thickTop="1" thickBot="1" x14ac:dyDescent="0.25">
      <c r="A18" s="9"/>
      <c r="B18" s="9"/>
      <c r="C18" s="9"/>
      <c r="D18" s="14"/>
      <c r="E18" s="9" t="s">
        <v>15</v>
      </c>
      <c r="F18" s="9"/>
      <c r="G18" s="9"/>
      <c r="H18" s="9"/>
      <c r="I18" s="9"/>
      <c r="J18" s="9"/>
      <c r="K18" s="9"/>
      <c r="L18" s="9"/>
      <c r="M18" s="9"/>
      <c r="N18" s="9"/>
      <c r="O18" s="9"/>
      <c r="P18" s="9"/>
      <c r="Q18" s="9"/>
      <c r="R18" s="9"/>
      <c r="S18" s="9"/>
    </row>
    <row r="19" spans="1:19" ht="13.5" thickTop="1" thickBot="1" x14ac:dyDescent="0.25">
      <c r="A19" s="9"/>
      <c r="B19" s="9"/>
      <c r="C19" s="9"/>
      <c r="D19" s="14"/>
      <c r="E19" s="9" t="s">
        <v>16</v>
      </c>
      <c r="F19" s="9"/>
      <c r="G19" s="9"/>
      <c r="H19" s="9"/>
      <c r="I19" s="9"/>
      <c r="J19" s="9"/>
      <c r="K19" s="9"/>
      <c r="L19" s="9"/>
      <c r="M19" s="9"/>
      <c r="N19" s="9"/>
      <c r="O19" s="9"/>
      <c r="P19" s="9"/>
      <c r="Q19" s="9"/>
      <c r="R19" s="9"/>
      <c r="S19" s="9"/>
    </row>
    <row r="20" spans="1:19" ht="12.75" thickTop="1" x14ac:dyDescent="0.2">
      <c r="A20" s="9"/>
      <c r="B20" s="9"/>
      <c r="C20" s="9"/>
      <c r="D20" s="9"/>
      <c r="E20" s="9"/>
      <c r="F20" s="9"/>
      <c r="G20" s="9"/>
      <c r="H20" s="9"/>
      <c r="I20" s="9"/>
      <c r="J20" s="9"/>
      <c r="K20" s="9"/>
      <c r="L20" s="9"/>
      <c r="M20" s="9"/>
      <c r="N20" s="9"/>
      <c r="O20" s="9"/>
      <c r="P20" s="9"/>
      <c r="Q20" s="9"/>
      <c r="R20" s="9"/>
      <c r="S20" s="9"/>
    </row>
    <row r="21" spans="1:19" ht="15.75" customHeight="1" x14ac:dyDescent="0.2">
      <c r="A21" s="9"/>
      <c r="B21" s="9"/>
      <c r="C21" s="286" t="s">
        <v>2674</v>
      </c>
      <c r="D21" s="286"/>
      <c r="E21" s="286"/>
      <c r="F21" s="286"/>
      <c r="G21" s="286"/>
      <c r="H21" s="286"/>
      <c r="I21" s="286"/>
      <c r="J21" s="286"/>
      <c r="K21" s="286"/>
      <c r="L21" s="286"/>
      <c r="M21" s="9"/>
      <c r="N21" s="9"/>
      <c r="O21" s="9"/>
      <c r="P21" s="9"/>
      <c r="Q21" s="9"/>
      <c r="R21" s="9"/>
      <c r="S21" s="9"/>
    </row>
    <row r="22" spans="1:19" x14ac:dyDescent="0.2">
      <c r="A22" s="9"/>
      <c r="B22" s="9"/>
      <c r="C22" s="286"/>
      <c r="D22" s="286"/>
      <c r="E22" s="286"/>
      <c r="F22" s="286"/>
      <c r="G22" s="286"/>
      <c r="H22" s="286"/>
      <c r="I22" s="286"/>
      <c r="J22" s="286"/>
      <c r="K22" s="286"/>
      <c r="L22" s="286"/>
      <c r="M22" s="9"/>
      <c r="N22" s="9"/>
      <c r="O22" s="9"/>
      <c r="P22" s="9"/>
      <c r="Q22" s="9"/>
      <c r="R22" s="9"/>
      <c r="S22" s="9"/>
    </row>
    <row r="23" spans="1:19" x14ac:dyDescent="0.2">
      <c r="A23" s="9"/>
      <c r="B23" s="9"/>
      <c r="C23" s="13"/>
      <c r="D23" s="13"/>
      <c r="E23" s="13"/>
      <c r="F23" s="13"/>
      <c r="G23" s="13"/>
      <c r="H23" s="13"/>
      <c r="I23" s="13"/>
      <c r="J23" s="13"/>
      <c r="K23" s="13"/>
      <c r="L23" s="13"/>
      <c r="M23" s="9"/>
      <c r="N23" s="9"/>
      <c r="O23" s="9"/>
      <c r="P23" s="9"/>
      <c r="Q23" s="9"/>
      <c r="R23" s="9"/>
      <c r="S23" s="9"/>
    </row>
    <row r="24" spans="1:19" x14ac:dyDescent="0.2">
      <c r="A24" s="9"/>
      <c r="B24" s="9"/>
      <c r="C24" s="13"/>
      <c r="D24" s="13"/>
      <c r="E24" s="13"/>
      <c r="F24" s="13"/>
      <c r="G24" s="13"/>
      <c r="H24" s="13"/>
      <c r="I24" s="13"/>
      <c r="J24" s="13"/>
      <c r="K24" s="9"/>
      <c r="L24" s="9"/>
      <c r="M24" s="9"/>
      <c r="N24" s="9"/>
      <c r="O24" s="9"/>
      <c r="P24" s="9"/>
      <c r="Q24" s="9"/>
      <c r="R24" s="9"/>
      <c r="S24" s="9"/>
    </row>
    <row r="25" spans="1:19" x14ac:dyDescent="0.2">
      <c r="A25" s="9"/>
      <c r="B25" s="9"/>
      <c r="C25" s="9"/>
      <c r="D25" s="9"/>
      <c r="E25" s="9"/>
      <c r="F25" s="9"/>
      <c r="G25" s="9"/>
      <c r="H25" s="9"/>
      <c r="I25" s="9"/>
      <c r="J25" s="9"/>
      <c r="K25" s="9"/>
      <c r="L25" s="9"/>
      <c r="M25" s="9"/>
      <c r="N25" s="9"/>
      <c r="O25" s="9"/>
      <c r="P25" s="9"/>
      <c r="Q25" s="9"/>
      <c r="R25" s="9"/>
      <c r="S25" s="9"/>
    </row>
    <row r="26" spans="1:19" x14ac:dyDescent="0.2">
      <c r="A26" s="9"/>
      <c r="B26" s="9"/>
      <c r="C26" s="9"/>
      <c r="D26" s="9"/>
      <c r="E26" s="9"/>
      <c r="F26" s="9"/>
      <c r="G26" s="9"/>
      <c r="H26" s="9"/>
      <c r="I26" s="9"/>
      <c r="J26" s="9"/>
      <c r="K26" s="9"/>
      <c r="L26" s="9"/>
      <c r="M26" s="9"/>
      <c r="N26" s="9"/>
      <c r="O26" s="9"/>
      <c r="P26" s="9"/>
      <c r="Q26" s="9"/>
      <c r="R26" s="9"/>
      <c r="S26" s="9"/>
    </row>
    <row r="27" spans="1:19" x14ac:dyDescent="0.2">
      <c r="A27" s="15"/>
      <c r="B27" s="15"/>
      <c r="C27" s="15"/>
      <c r="D27" s="15"/>
      <c r="E27" s="15"/>
      <c r="F27" s="15"/>
      <c r="G27" s="15"/>
      <c r="H27" s="15"/>
      <c r="I27" s="15"/>
      <c r="J27" s="15"/>
      <c r="K27" s="15"/>
      <c r="L27" s="9"/>
      <c r="M27" s="9"/>
      <c r="N27" s="9"/>
      <c r="O27" s="9"/>
      <c r="P27" s="9"/>
      <c r="Q27" s="9"/>
      <c r="R27" s="9"/>
      <c r="S27" s="9"/>
    </row>
    <row r="28" spans="1:19" x14ac:dyDescent="0.2">
      <c r="A28" s="15"/>
      <c r="B28" s="15"/>
      <c r="C28" s="15"/>
      <c r="D28" s="15"/>
      <c r="E28" s="15"/>
      <c r="F28" s="15"/>
      <c r="G28" s="15"/>
      <c r="H28" s="15"/>
      <c r="I28" s="15"/>
      <c r="J28" s="15"/>
      <c r="K28" s="15"/>
      <c r="L28" s="9"/>
      <c r="M28" s="9"/>
      <c r="N28" s="9"/>
      <c r="O28" s="9"/>
      <c r="P28" s="9"/>
      <c r="Q28" s="9"/>
      <c r="R28" s="9"/>
      <c r="S28" s="9"/>
    </row>
    <row r="29" spans="1:19" x14ac:dyDescent="0.2">
      <c r="A29" s="15"/>
      <c r="B29" s="15"/>
      <c r="C29" s="15"/>
      <c r="D29" s="15"/>
      <c r="E29" s="15"/>
      <c r="F29" s="15"/>
      <c r="G29" s="15"/>
      <c r="H29" s="15"/>
      <c r="I29" s="15"/>
      <c r="J29" s="15"/>
      <c r="K29" s="15"/>
      <c r="L29" s="9"/>
      <c r="M29" s="9"/>
      <c r="N29" s="9"/>
      <c r="O29" s="9"/>
      <c r="P29" s="9"/>
      <c r="Q29" s="9"/>
      <c r="R29" s="9"/>
      <c r="S29" s="9"/>
    </row>
    <row r="30" spans="1:19" x14ac:dyDescent="0.2">
      <c r="A30" s="15"/>
      <c r="B30" s="15"/>
      <c r="C30" s="15"/>
      <c r="D30" s="15"/>
      <c r="E30" s="15"/>
      <c r="F30" s="15"/>
      <c r="G30" s="15"/>
      <c r="H30" s="15"/>
      <c r="I30" s="15"/>
      <c r="J30" s="15"/>
      <c r="K30" s="15"/>
      <c r="L30" s="9"/>
      <c r="M30" s="9"/>
      <c r="N30" s="9"/>
      <c r="O30" s="9"/>
      <c r="P30" s="9"/>
      <c r="Q30" s="9"/>
      <c r="R30" s="9"/>
      <c r="S30" s="9"/>
    </row>
    <row r="31" spans="1:19" x14ac:dyDescent="0.2">
      <c r="A31" s="15"/>
      <c r="B31" s="15"/>
      <c r="C31" s="15"/>
      <c r="D31" s="15"/>
      <c r="E31" s="15"/>
      <c r="F31" s="15"/>
      <c r="G31" s="15"/>
      <c r="H31" s="15"/>
      <c r="I31" s="15"/>
      <c r="J31" s="15"/>
      <c r="K31" s="15"/>
      <c r="L31" s="9"/>
      <c r="M31" s="9"/>
      <c r="N31" s="9"/>
      <c r="O31" s="9"/>
      <c r="P31" s="9"/>
      <c r="Q31" s="9"/>
      <c r="R31" s="9"/>
      <c r="S31" s="9"/>
    </row>
    <row r="32" spans="1:19" x14ac:dyDescent="0.2">
      <c r="A32" s="15"/>
      <c r="B32" s="15"/>
      <c r="C32" s="15"/>
      <c r="D32" s="15"/>
      <c r="E32" s="15"/>
      <c r="F32" s="15"/>
      <c r="G32" s="15"/>
      <c r="H32" s="15"/>
      <c r="I32" s="15"/>
      <c r="J32" s="15"/>
      <c r="K32" s="15"/>
      <c r="L32" s="9"/>
      <c r="M32" s="9"/>
      <c r="N32" s="9"/>
      <c r="O32" s="9"/>
      <c r="P32" s="9"/>
      <c r="Q32" s="9"/>
      <c r="R32" s="9"/>
      <c r="S32" s="9"/>
    </row>
    <row r="33" spans="1:19" x14ac:dyDescent="0.2">
      <c r="A33" s="15"/>
      <c r="B33" s="15"/>
      <c r="C33" s="15"/>
      <c r="D33" s="15"/>
      <c r="E33" s="15"/>
      <c r="F33" s="15"/>
      <c r="G33" s="15"/>
      <c r="H33" s="15"/>
      <c r="I33" s="15"/>
      <c r="J33" s="15"/>
      <c r="K33" s="15"/>
      <c r="L33" s="9"/>
      <c r="M33" s="9"/>
      <c r="N33" s="9"/>
      <c r="O33" s="9"/>
      <c r="P33" s="9"/>
      <c r="Q33" s="9"/>
      <c r="R33" s="9"/>
      <c r="S33" s="9"/>
    </row>
    <row r="34" spans="1:19" x14ac:dyDescent="0.2">
      <c r="A34" s="15"/>
      <c r="B34" s="15"/>
      <c r="C34" s="15"/>
      <c r="D34" s="15"/>
      <c r="E34" s="15"/>
      <c r="F34" s="15"/>
      <c r="G34" s="15"/>
      <c r="H34" s="15"/>
      <c r="I34" s="15"/>
      <c r="J34" s="15"/>
      <c r="K34" s="15"/>
      <c r="L34" s="9"/>
      <c r="M34" s="9"/>
      <c r="N34" s="9"/>
      <c r="O34" s="9"/>
      <c r="P34" s="9"/>
      <c r="Q34" s="9"/>
      <c r="R34" s="9"/>
      <c r="S34" s="9"/>
    </row>
    <row r="35" spans="1:19" x14ac:dyDescent="0.2">
      <c r="A35" s="15"/>
      <c r="B35" s="15"/>
      <c r="C35" s="15"/>
      <c r="D35" s="15"/>
      <c r="E35" s="15"/>
      <c r="F35" s="15"/>
      <c r="G35" s="15"/>
      <c r="H35" s="15"/>
      <c r="I35" s="15"/>
      <c r="J35" s="15"/>
      <c r="K35" s="15"/>
      <c r="L35" s="9"/>
      <c r="M35" s="9"/>
      <c r="N35" s="9"/>
      <c r="O35" s="9"/>
      <c r="P35" s="9"/>
      <c r="Q35" s="9"/>
      <c r="R35" s="9"/>
      <c r="S35" s="9"/>
    </row>
    <row r="36" spans="1:19" x14ac:dyDescent="0.2">
      <c r="A36" s="15"/>
      <c r="B36" s="15"/>
      <c r="C36" s="15"/>
      <c r="D36" s="15"/>
      <c r="E36" s="15"/>
      <c r="F36" s="15"/>
      <c r="G36" s="15"/>
      <c r="H36" s="15"/>
      <c r="I36" s="15"/>
      <c r="J36" s="15"/>
      <c r="K36" s="15"/>
      <c r="L36" s="9"/>
      <c r="M36" s="9"/>
      <c r="N36" s="9"/>
      <c r="O36" s="9"/>
      <c r="P36" s="9"/>
      <c r="Q36" s="9"/>
      <c r="R36" s="9"/>
      <c r="S36" s="9"/>
    </row>
    <row r="37" spans="1:19" x14ac:dyDescent="0.2">
      <c r="A37" s="15"/>
      <c r="B37" s="15"/>
      <c r="C37" s="15"/>
      <c r="D37" s="15"/>
      <c r="E37" s="15"/>
      <c r="F37" s="15"/>
      <c r="G37" s="15"/>
      <c r="H37" s="15"/>
      <c r="I37" s="15"/>
      <c r="J37" s="15"/>
      <c r="K37" s="15"/>
      <c r="L37" s="9"/>
      <c r="M37" s="9"/>
      <c r="N37" s="9"/>
      <c r="O37" s="9"/>
      <c r="P37" s="9"/>
      <c r="Q37" s="9"/>
      <c r="R37" s="9"/>
      <c r="S37" s="9"/>
    </row>
    <row r="38" spans="1:19" x14ac:dyDescent="0.2">
      <c r="A38" s="15"/>
      <c r="B38" s="15"/>
      <c r="C38" s="15"/>
      <c r="D38" s="15"/>
      <c r="E38" s="15"/>
      <c r="F38" s="15"/>
      <c r="G38" s="15"/>
      <c r="H38" s="15"/>
      <c r="I38" s="15"/>
      <c r="J38" s="15"/>
      <c r="K38" s="15"/>
      <c r="L38" s="9"/>
      <c r="M38" s="9"/>
      <c r="N38" s="9"/>
      <c r="O38" s="9"/>
      <c r="P38" s="9"/>
      <c r="Q38" s="9"/>
      <c r="R38" s="9"/>
      <c r="S38" s="9"/>
    </row>
    <row r="39" spans="1:19" x14ac:dyDescent="0.2">
      <c r="A39" s="15"/>
      <c r="B39" s="15"/>
      <c r="C39" s="15"/>
      <c r="D39" s="15"/>
      <c r="E39" s="15"/>
      <c r="F39" s="15"/>
      <c r="G39" s="15"/>
      <c r="H39" s="15"/>
      <c r="I39" s="15"/>
      <c r="J39" s="15"/>
      <c r="K39" s="15"/>
      <c r="L39" s="9"/>
      <c r="M39" s="9"/>
      <c r="N39" s="9"/>
      <c r="O39" s="9"/>
      <c r="P39" s="9"/>
      <c r="Q39" s="9"/>
      <c r="R39" s="9"/>
      <c r="S39" s="9"/>
    </row>
    <row r="40" spans="1:19" x14ac:dyDescent="0.2">
      <c r="A40" s="15"/>
      <c r="B40" s="15"/>
      <c r="C40" s="15"/>
      <c r="D40" s="15"/>
      <c r="E40" s="15"/>
      <c r="F40" s="15"/>
      <c r="G40" s="15"/>
      <c r="H40" s="15"/>
      <c r="I40" s="15"/>
      <c r="J40" s="15"/>
      <c r="K40" s="15"/>
      <c r="L40" s="9"/>
      <c r="M40" s="9"/>
      <c r="N40" s="9"/>
      <c r="O40" s="9"/>
      <c r="P40" s="9"/>
      <c r="Q40" s="9"/>
      <c r="R40" s="9"/>
      <c r="S40" s="9"/>
    </row>
    <row r="41" spans="1:19" x14ac:dyDescent="0.2">
      <c r="A41" s="15"/>
      <c r="B41" s="15"/>
      <c r="C41" s="15"/>
      <c r="D41" s="15"/>
      <c r="E41" s="15"/>
      <c r="F41" s="15"/>
      <c r="G41" s="15"/>
      <c r="H41" s="15"/>
      <c r="I41" s="15"/>
      <c r="J41" s="15"/>
      <c r="K41" s="15"/>
      <c r="L41" s="9"/>
      <c r="M41" s="9"/>
      <c r="N41" s="9"/>
      <c r="O41" s="9"/>
      <c r="P41" s="9"/>
      <c r="Q41" s="9"/>
      <c r="R41" s="9"/>
      <c r="S41" s="9"/>
    </row>
    <row r="42" spans="1:19" x14ac:dyDescent="0.2">
      <c r="A42" s="15"/>
      <c r="B42" s="15"/>
      <c r="C42" s="15"/>
      <c r="D42" s="15"/>
      <c r="E42" s="15"/>
      <c r="F42" s="15"/>
      <c r="G42" s="15"/>
      <c r="H42" s="15"/>
      <c r="I42" s="15"/>
      <c r="J42" s="15"/>
      <c r="K42" s="15"/>
      <c r="L42" s="9"/>
      <c r="M42" s="9"/>
      <c r="N42" s="9"/>
      <c r="O42" s="9"/>
      <c r="P42" s="9"/>
      <c r="Q42" s="9"/>
      <c r="R42" s="9"/>
      <c r="S42" s="9"/>
    </row>
    <row r="43" spans="1:19" x14ac:dyDescent="0.2">
      <c r="A43" s="15"/>
      <c r="B43" s="15"/>
      <c r="C43" s="15"/>
      <c r="D43" s="15"/>
      <c r="E43" s="15"/>
      <c r="F43" s="15"/>
      <c r="G43" s="15"/>
      <c r="H43" s="15"/>
      <c r="I43" s="15"/>
      <c r="J43" s="15"/>
      <c r="K43" s="15"/>
      <c r="L43" s="9"/>
      <c r="M43" s="9"/>
      <c r="N43" s="9"/>
      <c r="O43" s="9"/>
      <c r="P43" s="9"/>
      <c r="Q43" s="9"/>
      <c r="R43" s="9"/>
      <c r="S43" s="9"/>
    </row>
    <row r="44" spans="1:19" x14ac:dyDescent="0.2">
      <c r="A44" s="15"/>
      <c r="B44" s="15"/>
      <c r="C44" s="15"/>
      <c r="D44" s="15"/>
      <c r="E44" s="15"/>
      <c r="F44" s="15"/>
      <c r="G44" s="15"/>
      <c r="H44" s="15"/>
      <c r="I44" s="15"/>
      <c r="J44" s="15"/>
      <c r="K44" s="15"/>
      <c r="L44" s="9"/>
      <c r="M44" s="9"/>
      <c r="N44" s="9"/>
      <c r="O44" s="9"/>
      <c r="P44" s="9"/>
      <c r="Q44" s="9"/>
      <c r="R44" s="9"/>
      <c r="S44" s="9"/>
    </row>
    <row r="45" spans="1:19" x14ac:dyDescent="0.2">
      <c r="A45" s="15"/>
      <c r="B45" s="15"/>
      <c r="C45" s="15"/>
      <c r="D45" s="15"/>
      <c r="E45" s="15"/>
      <c r="F45" s="15"/>
      <c r="G45" s="15"/>
      <c r="H45" s="15"/>
      <c r="I45" s="15"/>
      <c r="J45" s="15"/>
      <c r="K45" s="15"/>
      <c r="L45" s="9"/>
      <c r="M45" s="9"/>
      <c r="N45" s="9"/>
      <c r="O45" s="9"/>
      <c r="P45" s="9"/>
      <c r="Q45" s="9"/>
      <c r="R45" s="9"/>
      <c r="S45" s="9"/>
    </row>
    <row r="46" spans="1:19" ht="15" x14ac:dyDescent="0.25">
      <c r="A46" s="15"/>
      <c r="B46" s="15"/>
      <c r="C46" s="15"/>
      <c r="D46" s="15"/>
      <c r="E46" s="15"/>
      <c r="F46" s="15"/>
      <c r="G46" s="15"/>
      <c r="H46" s="15"/>
      <c r="I46" s="193"/>
      <c r="J46" s="15"/>
      <c r="K46" s="15"/>
      <c r="L46" s="9"/>
      <c r="M46" s="9"/>
      <c r="N46" s="9"/>
      <c r="O46" s="9"/>
      <c r="P46" s="9"/>
      <c r="Q46" s="9"/>
      <c r="R46" s="9"/>
      <c r="S46" s="9"/>
    </row>
    <row r="47" spans="1:19" x14ac:dyDescent="0.2">
      <c r="A47" s="15"/>
      <c r="B47" s="15"/>
      <c r="C47" s="15"/>
      <c r="D47" s="15"/>
      <c r="E47" s="15"/>
      <c r="F47" s="15"/>
      <c r="G47" s="15"/>
      <c r="H47" s="15"/>
      <c r="I47" s="15"/>
      <c r="J47" s="15"/>
      <c r="K47" s="15"/>
      <c r="L47" s="9"/>
      <c r="M47" s="9"/>
      <c r="N47" s="9"/>
      <c r="O47" s="9"/>
      <c r="P47" s="9"/>
      <c r="Q47" s="9"/>
      <c r="R47" s="9"/>
      <c r="S47" s="9"/>
    </row>
    <row r="48" spans="1:19" x14ac:dyDescent="0.2">
      <c r="A48" s="15"/>
      <c r="B48" s="15"/>
      <c r="C48" s="15"/>
      <c r="D48" s="15"/>
      <c r="E48" s="15"/>
      <c r="F48" s="15"/>
      <c r="G48" s="15"/>
      <c r="H48" s="15"/>
      <c r="I48" s="15"/>
      <c r="J48" s="15"/>
      <c r="K48" s="15"/>
      <c r="L48" s="9"/>
      <c r="M48" s="9"/>
      <c r="N48" s="9"/>
      <c r="O48" s="9"/>
      <c r="P48" s="9"/>
      <c r="Q48" s="9"/>
      <c r="R48" s="9"/>
      <c r="S48" s="9"/>
    </row>
    <row r="49" spans="1:19" x14ac:dyDescent="0.2">
      <c r="A49" s="15"/>
      <c r="B49" s="15"/>
      <c r="C49" s="15"/>
      <c r="D49" s="15"/>
      <c r="E49" s="15"/>
      <c r="F49" s="15"/>
      <c r="G49" s="15"/>
      <c r="H49" s="15"/>
      <c r="I49" s="15"/>
      <c r="J49" s="15"/>
      <c r="K49" s="15"/>
      <c r="L49" s="9"/>
      <c r="M49" s="9"/>
      <c r="N49" s="9"/>
      <c r="O49" s="9"/>
      <c r="P49" s="9"/>
      <c r="Q49" s="9"/>
      <c r="R49" s="9"/>
      <c r="S49" s="9"/>
    </row>
    <row r="50" spans="1:19" x14ac:dyDescent="0.2">
      <c r="A50" s="15"/>
      <c r="B50" s="15"/>
      <c r="C50" s="15"/>
      <c r="D50" s="15"/>
      <c r="E50" s="15"/>
      <c r="F50" s="15"/>
      <c r="G50" s="15"/>
      <c r="H50" s="15"/>
      <c r="I50" s="15"/>
      <c r="J50" s="15"/>
      <c r="K50" s="15"/>
      <c r="L50" s="9"/>
      <c r="M50" s="9"/>
      <c r="N50" s="9"/>
      <c r="O50" s="9"/>
      <c r="P50" s="9"/>
      <c r="Q50" s="9"/>
      <c r="R50" s="9"/>
      <c r="S50" s="9"/>
    </row>
    <row r="51" spans="1:19" x14ac:dyDescent="0.2">
      <c r="A51" s="15"/>
      <c r="B51" s="15"/>
      <c r="C51" s="15"/>
      <c r="D51" s="15"/>
      <c r="E51" s="15"/>
      <c r="F51" s="15"/>
      <c r="G51" s="15"/>
      <c r="H51" s="15"/>
      <c r="I51" s="15"/>
      <c r="J51" s="15"/>
      <c r="K51" s="15"/>
      <c r="L51" s="9"/>
      <c r="M51" s="9"/>
      <c r="N51" s="9"/>
      <c r="O51" s="9"/>
      <c r="P51" s="9"/>
      <c r="Q51" s="9"/>
      <c r="R51" s="9"/>
      <c r="S51" s="9"/>
    </row>
    <row r="52" spans="1:19" x14ac:dyDescent="0.2">
      <c r="A52" s="15"/>
      <c r="B52" s="15"/>
      <c r="C52" s="15"/>
      <c r="D52" s="15"/>
      <c r="E52" s="15"/>
      <c r="F52" s="15"/>
      <c r="G52" s="15"/>
      <c r="H52" s="15"/>
      <c r="I52" s="15"/>
      <c r="J52" s="15"/>
      <c r="K52" s="15"/>
      <c r="L52" s="9"/>
      <c r="M52" s="9"/>
      <c r="N52" s="9"/>
      <c r="O52" s="9"/>
      <c r="P52" s="9"/>
      <c r="Q52" s="9"/>
      <c r="R52" s="9"/>
      <c r="S52" s="9"/>
    </row>
    <row r="53" spans="1:19" x14ac:dyDescent="0.2">
      <c r="A53" s="15"/>
      <c r="B53" s="15"/>
      <c r="C53" s="15"/>
      <c r="D53" s="15"/>
      <c r="E53" s="15"/>
      <c r="F53" s="15"/>
      <c r="G53" s="15"/>
      <c r="H53" s="15"/>
      <c r="I53" s="15"/>
      <c r="J53" s="15"/>
      <c r="K53" s="15"/>
      <c r="L53" s="9"/>
      <c r="M53" s="9"/>
      <c r="N53" s="9"/>
      <c r="O53" s="9"/>
      <c r="P53" s="9"/>
      <c r="Q53" s="9"/>
      <c r="R53" s="9"/>
      <c r="S53" s="9"/>
    </row>
    <row r="54" spans="1:19" x14ac:dyDescent="0.2">
      <c r="A54" s="15"/>
      <c r="B54" s="15"/>
      <c r="C54" s="15"/>
      <c r="D54" s="15"/>
      <c r="E54" s="15"/>
      <c r="F54" s="15"/>
      <c r="G54" s="15"/>
      <c r="H54" s="15"/>
      <c r="I54" s="15"/>
      <c r="J54" s="15"/>
      <c r="K54" s="15"/>
      <c r="L54" s="9"/>
      <c r="M54" s="9"/>
      <c r="N54" s="9"/>
      <c r="O54" s="9"/>
      <c r="P54" s="9"/>
      <c r="Q54" s="9"/>
      <c r="R54" s="9"/>
      <c r="S54" s="9"/>
    </row>
    <row r="55" spans="1:19" x14ac:dyDescent="0.2">
      <c r="A55" s="15"/>
      <c r="B55" s="15"/>
      <c r="C55" s="15"/>
      <c r="D55" s="15"/>
      <c r="E55" s="15"/>
      <c r="F55" s="15"/>
      <c r="G55" s="15"/>
      <c r="H55" s="15"/>
      <c r="I55" s="15"/>
      <c r="J55" s="15"/>
      <c r="K55" s="15"/>
      <c r="L55" s="9"/>
      <c r="M55" s="9"/>
      <c r="N55" s="9"/>
      <c r="O55" s="9"/>
      <c r="P55" s="9"/>
      <c r="Q55" s="9"/>
      <c r="R55" s="9"/>
      <c r="S55" s="9"/>
    </row>
    <row r="56" spans="1:19" x14ac:dyDescent="0.2">
      <c r="A56" s="15"/>
      <c r="B56" s="15"/>
      <c r="C56" s="15"/>
      <c r="D56" s="15"/>
      <c r="E56" s="15"/>
      <c r="F56" s="15"/>
      <c r="G56" s="15"/>
      <c r="H56" s="15"/>
      <c r="I56" s="15"/>
      <c r="J56" s="15"/>
      <c r="K56" s="15"/>
      <c r="L56" s="9"/>
      <c r="M56" s="9"/>
      <c r="N56" s="9"/>
      <c r="O56" s="9"/>
      <c r="P56" s="9"/>
      <c r="Q56" s="9"/>
      <c r="R56" s="9"/>
      <c r="S56" s="9"/>
    </row>
    <row r="57" spans="1:19" x14ac:dyDescent="0.2">
      <c r="A57" s="15"/>
      <c r="B57" s="15"/>
      <c r="C57" s="15"/>
      <c r="D57" s="15"/>
      <c r="E57" s="15"/>
      <c r="F57" s="15"/>
      <c r="G57" s="15"/>
      <c r="H57" s="15"/>
      <c r="I57" s="15"/>
      <c r="J57" s="15"/>
      <c r="K57" s="15"/>
      <c r="L57" s="9"/>
      <c r="M57" s="9"/>
      <c r="N57" s="9"/>
      <c r="O57" s="9"/>
      <c r="P57" s="9"/>
      <c r="Q57" s="9"/>
      <c r="R57" s="9"/>
      <c r="S57" s="9"/>
    </row>
    <row r="58" spans="1:19" x14ac:dyDescent="0.2">
      <c r="A58" s="15"/>
      <c r="B58" s="15"/>
      <c r="C58" s="15"/>
      <c r="D58" s="15"/>
      <c r="E58" s="15"/>
      <c r="F58" s="15"/>
      <c r="G58" s="15"/>
      <c r="H58" s="15"/>
      <c r="I58" s="15"/>
      <c r="J58" s="15"/>
      <c r="K58" s="15"/>
      <c r="L58" s="9"/>
      <c r="M58" s="9"/>
      <c r="N58" s="9"/>
      <c r="O58" s="9"/>
      <c r="P58" s="9"/>
      <c r="Q58" s="9"/>
      <c r="R58" s="9"/>
      <c r="S58" s="9"/>
    </row>
    <row r="59" spans="1:19" x14ac:dyDescent="0.2">
      <c r="A59" s="15"/>
      <c r="B59" s="15"/>
      <c r="C59" s="15"/>
      <c r="D59" s="15"/>
      <c r="E59" s="15"/>
      <c r="F59" s="15"/>
      <c r="G59" s="15"/>
      <c r="H59" s="15"/>
      <c r="I59" s="15"/>
      <c r="J59" s="15"/>
      <c r="K59" s="15"/>
      <c r="L59" s="9"/>
      <c r="M59" s="9"/>
      <c r="N59" s="9"/>
      <c r="O59" s="9"/>
      <c r="P59" s="9"/>
      <c r="Q59" s="9"/>
      <c r="R59" s="9"/>
      <c r="S59" s="9"/>
    </row>
    <row r="60" spans="1:19" x14ac:dyDescent="0.2">
      <c r="A60" s="15"/>
      <c r="B60" s="15"/>
      <c r="C60" s="15"/>
      <c r="D60" s="15"/>
      <c r="E60" s="15"/>
      <c r="F60" s="15"/>
      <c r="G60" s="15"/>
      <c r="H60" s="15"/>
      <c r="I60" s="15"/>
      <c r="J60" s="15"/>
      <c r="K60" s="15"/>
      <c r="L60" s="9"/>
      <c r="M60" s="9"/>
      <c r="N60" s="9"/>
      <c r="O60" s="9"/>
      <c r="P60" s="9"/>
      <c r="Q60" s="9"/>
      <c r="R60" s="9"/>
      <c r="S60" s="9"/>
    </row>
    <row r="61" spans="1:19" x14ac:dyDescent="0.2">
      <c r="A61" s="15"/>
      <c r="B61" s="15"/>
      <c r="C61" s="15"/>
      <c r="D61" s="15"/>
      <c r="E61" s="15"/>
      <c r="F61" s="15"/>
      <c r="G61" s="15"/>
      <c r="H61" s="15"/>
      <c r="I61" s="15"/>
      <c r="J61" s="15"/>
      <c r="K61" s="15"/>
      <c r="L61" s="9"/>
      <c r="M61" s="9"/>
      <c r="N61" s="9"/>
      <c r="O61" s="9"/>
      <c r="P61" s="9"/>
      <c r="Q61" s="9"/>
      <c r="R61" s="9"/>
      <c r="S61" s="9"/>
    </row>
    <row r="62" spans="1:19" x14ac:dyDescent="0.2">
      <c r="A62" s="15"/>
      <c r="B62" s="15"/>
      <c r="C62" s="15"/>
      <c r="D62" s="15"/>
      <c r="E62" s="15"/>
      <c r="F62" s="15"/>
      <c r="G62" s="15"/>
      <c r="H62" s="15"/>
      <c r="I62" s="15"/>
      <c r="J62" s="15"/>
      <c r="K62" s="15"/>
      <c r="L62" s="9"/>
      <c r="M62" s="9"/>
      <c r="N62" s="9"/>
      <c r="O62" s="9"/>
      <c r="P62" s="9"/>
      <c r="Q62" s="9"/>
      <c r="R62" s="9"/>
      <c r="S62" s="9"/>
    </row>
    <row r="63" spans="1:19" x14ac:dyDescent="0.2">
      <c r="A63" s="15"/>
      <c r="B63" s="15"/>
      <c r="C63" s="15"/>
      <c r="D63" s="15"/>
      <c r="E63" s="15"/>
      <c r="F63" s="15"/>
      <c r="G63" s="15"/>
      <c r="H63" s="15"/>
      <c r="I63" s="15"/>
      <c r="J63" s="15"/>
      <c r="K63" s="15"/>
      <c r="L63" s="9"/>
      <c r="M63" s="9"/>
      <c r="N63" s="9"/>
      <c r="O63" s="9"/>
      <c r="P63" s="9"/>
      <c r="Q63" s="9"/>
      <c r="R63" s="9"/>
      <c r="S63" s="9"/>
    </row>
    <row r="64" spans="1:19" x14ac:dyDescent="0.2">
      <c r="A64" s="15"/>
      <c r="B64" s="15"/>
      <c r="C64" s="15"/>
      <c r="D64" s="15"/>
      <c r="E64" s="15"/>
      <c r="F64" s="15"/>
      <c r="G64" s="15"/>
      <c r="H64" s="15"/>
      <c r="I64" s="15"/>
      <c r="J64" s="15"/>
      <c r="K64" s="15"/>
      <c r="L64" s="9"/>
      <c r="M64" s="9"/>
      <c r="N64" s="9"/>
      <c r="O64" s="9"/>
      <c r="P64" s="9"/>
      <c r="Q64" s="9"/>
      <c r="R64" s="9"/>
      <c r="S64" s="9"/>
    </row>
    <row r="65" spans="1:19" x14ac:dyDescent="0.2">
      <c r="A65" s="15"/>
      <c r="B65" s="15"/>
      <c r="C65" s="15"/>
      <c r="D65" s="15"/>
      <c r="E65" s="15"/>
      <c r="F65" s="15"/>
      <c r="G65" s="15"/>
      <c r="H65" s="15"/>
      <c r="I65" s="15"/>
      <c r="J65" s="15"/>
      <c r="K65" s="15"/>
      <c r="L65" s="9"/>
      <c r="M65" s="9"/>
      <c r="N65" s="9"/>
      <c r="O65" s="9"/>
      <c r="P65" s="9"/>
      <c r="Q65" s="9"/>
      <c r="R65" s="9"/>
      <c r="S65" s="9"/>
    </row>
  </sheetData>
  <mergeCells count="4">
    <mergeCell ref="C9:M9"/>
    <mergeCell ref="C11:F11"/>
    <mergeCell ref="C21:L22"/>
    <mergeCell ref="C13:M14"/>
  </mergeCells>
  <pageMargins left="0.26041666666666669" right="4.1666666666666664E-2" top="0.12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INICIO</vt:lpstr>
      <vt:lpstr>INICIO.</vt:lpstr>
      <vt:lpstr>Hoja1</vt:lpstr>
      <vt:lpstr>INSTRUCCIONES DE LLENADO</vt:lpstr>
      <vt:lpstr>INSTRUCCIONES DE LLENADO-</vt:lpstr>
      <vt:lpstr>DATOS DEL SOLICITANTE</vt:lpstr>
      <vt:lpstr>DEF_DAT_SOL</vt:lpstr>
      <vt:lpstr>DATOS DEL PROYECTO I</vt:lpstr>
      <vt:lpstr>DATOS DEL PROYECTO II</vt:lpstr>
      <vt:lpstr>DATOS DEL PROYECTO III</vt:lpstr>
      <vt:lpstr>DEMANDA I</vt:lpstr>
      <vt:lpstr>DEMANDA II</vt:lpstr>
      <vt:lpstr>OFERTA I</vt:lpstr>
      <vt:lpstr>OFERTA II</vt:lpstr>
      <vt:lpstr>OFERTA III</vt:lpstr>
      <vt:lpstr>Recursos</vt:lpstr>
      <vt:lpstr>INVERSIÓN</vt:lpstr>
      <vt:lpstr>FINANCIAMIENTO</vt:lpstr>
      <vt:lpstr>COSTOS I</vt:lpstr>
      <vt:lpstr>COSTOS II</vt:lpstr>
      <vt:lpstr>COSTOS III</vt:lpstr>
      <vt:lpstr>BENEFICIOS I</vt:lpstr>
      <vt:lpstr>BENEFICIOS II</vt:lpstr>
      <vt:lpstr>INFORMACIÓN ADICIONAL</vt:lpstr>
      <vt:lpstr>PORTADA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ROSALES</dc:creator>
  <cp:lastModifiedBy>Karla Torres Velazco</cp:lastModifiedBy>
  <cp:lastPrinted>2015-01-20T17:22:52Z</cp:lastPrinted>
  <dcterms:created xsi:type="dcterms:W3CDTF">2014-02-27T16:11:37Z</dcterms:created>
  <dcterms:modified xsi:type="dcterms:W3CDTF">2017-09-05T15:44:09Z</dcterms:modified>
</cp:coreProperties>
</file>